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drawings/drawing5.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1660" windowHeight="8000" tabRatio="817" activeTab="0"/>
  </bookViews>
  <sheets>
    <sheet name="様式1-1" sheetId="1" r:id="rId1"/>
    <sheet name="様式1-2" sheetId="2" r:id="rId2"/>
    <sheet name="様式1-3" sheetId="3" r:id="rId3"/>
    <sheet name="様式2" sheetId="4" r:id="rId4"/>
    <sheet name="様式3" sheetId="5" r:id="rId5"/>
    <sheet name="様式3-1" sheetId="6" r:id="rId6"/>
    <sheet name="様式3-2" sheetId="7" r:id="rId7"/>
    <sheet name="様式3-3" sheetId="8" r:id="rId8"/>
    <sheet name="様式3-4" sheetId="9" r:id="rId9"/>
    <sheet name="様式3-5" sheetId="10" r:id="rId10"/>
    <sheet name="様式3-6" sheetId="11" r:id="rId11"/>
    <sheet name="様式3-7" sheetId="12" r:id="rId12"/>
    <sheet name="様式3-8-a" sheetId="13" r:id="rId13"/>
    <sheet name="別紙3-1(一年実績あり)" sheetId="14" r:id="rId14"/>
    <sheet name="別紙3-1 (一年実績なし)" sheetId="15" r:id="rId15"/>
    <sheet name="様式3-8-b" sheetId="16" r:id="rId16"/>
    <sheet name="様式3-8-c" sheetId="17" r:id="rId17"/>
    <sheet name="様式3-9 (その他・受賞歴)" sheetId="18" r:id="rId18"/>
    <sheet name="様式3-9(特許・文献)" sheetId="19" r:id="rId19"/>
  </sheets>
  <definedNames>
    <definedName name="_xlnm.Print_Area" localSheetId="14">'別紙3-1 (一年実績なし)'!$B$1:$Q$80</definedName>
    <definedName name="_xlnm.Print_Area" localSheetId="13">'別紙3-1(一年実績あり)'!$B$1:$Q$56</definedName>
    <definedName name="_xlnm.Print_Area" localSheetId="0">'様式1-1'!$B$1:$Q$49</definedName>
    <definedName name="_xlnm.Print_Area" localSheetId="1">'様式1-2'!$B$1:$Q$26</definedName>
    <definedName name="_xlnm.Print_Area" localSheetId="2">'様式1-3'!$B$1:$Q$26</definedName>
    <definedName name="_xlnm.Print_Area" localSheetId="3">'様式2'!$B$1:$Q$44</definedName>
    <definedName name="_xlnm.Print_Area" localSheetId="4">'様式3'!$B$1:$Q$40</definedName>
    <definedName name="_xlnm.Print_Area" localSheetId="5">'様式3-1'!$B$1:$Q$36</definedName>
    <definedName name="_xlnm.Print_Area" localSheetId="6">'様式3-2'!$B$1:$Q$39</definedName>
    <definedName name="_xlnm.Print_Area" localSheetId="7">'様式3-3'!$B$1:$Q$39</definedName>
    <definedName name="_xlnm.Print_Area" localSheetId="8">'様式3-4'!$B$1:$Q$39</definedName>
    <definedName name="_xlnm.Print_Area" localSheetId="9">'様式3-5'!$B$1:$Q$36</definedName>
    <definedName name="_xlnm.Print_Area" localSheetId="10">'様式3-6'!$B$1:$Q$38</definedName>
    <definedName name="_xlnm.Print_Area" localSheetId="11">'様式3-7'!$B$1:$Q$38</definedName>
    <definedName name="_xlnm.Print_Area" localSheetId="12">'様式3-8-a'!$B$1:$Q$34</definedName>
    <definedName name="_xlnm.Print_Area" localSheetId="15">'様式3-8-b'!$B$1:$Q$38</definedName>
    <definedName name="_xlnm.Print_Area" localSheetId="16">'様式3-8-c'!$B$1:$Q$39</definedName>
    <definedName name="_xlnm.Print_Area" localSheetId="17">'様式3-9 (その他・受賞歴)'!$B$1:$Q$36</definedName>
    <definedName name="_xlnm.Print_Area" localSheetId="18">'様式3-9(特許・文献)'!$B$1:$Q$36</definedName>
    <definedName name="Z_A07E16F3_80A2_4E9D_9AB0_9293046D7B7D_.wvu.PrintArea" localSheetId="14" hidden="1">'別紙3-1 (一年実績なし)'!$B$1:$Q$70</definedName>
    <definedName name="Z_A07E16F3_80A2_4E9D_9AB0_9293046D7B7D_.wvu.PrintArea" localSheetId="13" hidden="1">'別紙3-1(一年実績あり)'!$B$1:$Q$46</definedName>
    <definedName name="Z_A07E16F3_80A2_4E9D_9AB0_9293046D7B7D_.wvu.PrintArea" localSheetId="4">'様式3'!$B$1:$Q$40</definedName>
    <definedName name="Z_A07E16F3_80A2_4E9D_9AB0_9293046D7B7D_.wvu.PrintArea" localSheetId="12" hidden="1">'様式3-8-a'!$B$1:$Q$34</definedName>
    <definedName name="Z_A07E16F3_80A2_4E9D_9AB0_9293046D7B7D_.wvu.PrintArea" localSheetId="15" hidden="1">'様式3-8-b'!$B$1:$Q$38</definedName>
    <definedName name="Z_A07E16F3_80A2_4E9D_9AB0_9293046D7B7D_.wvu.PrintArea" localSheetId="16" hidden="1">'様式3-8-c'!$B$1:$Q$39</definedName>
    <definedName name="Z_A07E16F3_80A2_4E9D_9AB0_9293046D7B7D_.wvu.Rows" localSheetId="14" hidden="1">'別紙3-1 (一年実績なし)'!$59:$67</definedName>
  </definedNames>
  <calcPr fullCalcOnLoad="1"/>
</workbook>
</file>

<file path=xl/sharedStrings.xml><?xml version="1.0" encoding="utf-8"?>
<sst xmlns="http://schemas.openxmlformats.org/spreadsheetml/2006/main" count="735" uniqueCount="448">
  <si>
    <t>審査受付年月日：　　</t>
  </si>
  <si>
    <t>月</t>
  </si>
  <si>
    <t>日</t>
  </si>
  <si>
    <t>様式　１-１</t>
  </si>
  <si>
    <t>事務局記載</t>
  </si>
  <si>
    <t>応募番号：</t>
  </si>
  <si>
    <t>民</t>
  </si>
  <si>
    <t>－</t>
  </si>
  <si>
    <t>新</t>
  </si>
  <si>
    <t>コージェネ大賞　応募概要</t>
  </si>
  <si>
    <t>ID</t>
  </si>
  <si>
    <t>一般財団法人　コージェネレーション・エネルギー高度利用センター</t>
  </si>
  <si>
    <t>理事長　柏木　孝夫　殿</t>
  </si>
  <si>
    <t>【応募代表者】</t>
  </si>
  <si>
    <t>住所：</t>
  </si>
  <si>
    <t>〒</t>
  </si>
  <si>
    <t>企業・団体名：</t>
  </si>
  <si>
    <t>氏名：</t>
  </si>
  <si>
    <t>以下の部門・カテゴリーで応募いたします。</t>
  </si>
  <si>
    <t>部門：</t>
  </si>
  <si>
    <t>民生用部門</t>
  </si>
  <si>
    <t>カテゴリー：</t>
  </si>
  <si>
    <t>民生用部門または産業用部門に応募の場合</t>
  </si>
  <si>
    <t>新設</t>
  </si>
  <si>
    <t>件名</t>
  </si>
  <si>
    <t>件名
文字数</t>
  </si>
  <si>
    <t>40字以内目安</t>
  </si>
  <si>
    <t>注記）</t>
  </si>
  <si>
    <t>１）システムの特徴や評価ポイントを要約し、応募内容がわかりやすい名称としてください。</t>
  </si>
  <si>
    <t>２）企業名・商品名など宣伝的な記述を避けてください。</t>
  </si>
  <si>
    <t>３）公表時の件名については、事務局より個別に調整させていただくことがあります。</t>
  </si>
  <si>
    <t>応募概要</t>
  </si>
  <si>
    <t>応募概要
文字数</t>
  </si>
  <si>
    <t>400字以内目安</t>
  </si>
  <si>
    <t>参考：改行はAlt+Enterで可</t>
  </si>
  <si>
    <t>注記１）</t>
  </si>
  <si>
    <t>民生用部門・産業用部門は導入背景、設備情報（設置場所、コージェネ容量・台数、燃料、排熱利用用途、導入（改善）時期、逆潮有無など）、システムの特長など全体がわかるように記載ください。</t>
  </si>
  <si>
    <t>　　２）</t>
  </si>
  <si>
    <t>技術開発部門は製品（原動機等）・システム（EMS等）・ビジネスモデルなどの分類、開発の目的、ターゲット市場（業務・産業等）などの視点を交えて、システムの特長を記載ください。</t>
  </si>
  <si>
    <t>　　３）</t>
  </si>
  <si>
    <t>受賞案件発表時、応募概要を公開させていただくことがあります。</t>
  </si>
  <si>
    <t>様式　１-２</t>
  </si>
  <si>
    <t>コージェネ大賞　連絡先</t>
  </si>
  <si>
    <t>応募者概要・連絡先（代表）</t>
  </si>
  <si>
    <t>住所</t>
  </si>
  <si>
    <t>企業・
団体名</t>
  </si>
  <si>
    <t>担　当　者(※2)</t>
  </si>
  <si>
    <t>氏名</t>
  </si>
  <si>
    <t>業種</t>
  </si>
  <si>
    <t>部署</t>
  </si>
  <si>
    <t>事業内容
（※1）</t>
  </si>
  <si>
    <t>役職</t>
  </si>
  <si>
    <t>主要製品（※1）</t>
  </si>
  <si>
    <t>E-mail</t>
  </si>
  <si>
    <t>資本金（※1）</t>
  </si>
  <si>
    <t>TEL</t>
  </si>
  <si>
    <t>従業員数（※1）</t>
  </si>
  <si>
    <t>FAX</t>
  </si>
  <si>
    <t>応募者概要・連絡先（共同１）</t>
  </si>
  <si>
    <t>備考：</t>
  </si>
  <si>
    <t>連絡先優先順位、確認事項の送付先を別に指定する場合等、備考欄に明記ください。　　参考：改行はAlt+Enterで可</t>
  </si>
  <si>
    <t>※1　地方自治体等公共施設の場合、記載不要。</t>
  </si>
  <si>
    <t>注記）　共同申請者は3者以内を基本とします。</t>
  </si>
  <si>
    <t>様式　１-３</t>
  </si>
  <si>
    <t>応募者概要・連絡先（共同２）</t>
  </si>
  <si>
    <t>応募者概要・連絡先（共同３）</t>
  </si>
  <si>
    <t>年</t>
  </si>
  <si>
    <t>様式　３</t>
  </si>
  <si>
    <t>コージェネ大賞　応募申請書</t>
  </si>
  <si>
    <t>(新設)</t>
  </si>
  <si>
    <t>目次</t>
  </si>
  <si>
    <t>1.コージェネレーションの基本データ(新設)</t>
  </si>
  <si>
    <t>・・・</t>
  </si>
  <si>
    <t>様式3-1</t>
  </si>
  <si>
    <t>2.事業概要・導入経緯</t>
  </si>
  <si>
    <t>様式3-2</t>
  </si>
  <si>
    <t>3.システム図【必須、別添も可】</t>
  </si>
  <si>
    <t>様式3-3</t>
  </si>
  <si>
    <t>4.電気系統図【必須、別添も可】</t>
  </si>
  <si>
    <t>様式3-4</t>
  </si>
  <si>
    <t>様式3-5</t>
  </si>
  <si>
    <t>様式3-6</t>
  </si>
  <si>
    <t>様式3-7</t>
  </si>
  <si>
    <t>9.その他、特筆すべき事項</t>
  </si>
  <si>
    <t>様式3-9</t>
  </si>
  <si>
    <t>様式　３－１</t>
  </si>
  <si>
    <t>申請対象の設備仕様を明記ください。</t>
  </si>
  <si>
    <t>機種1</t>
  </si>
  <si>
    <t>機種2</t>
  </si>
  <si>
    <t>機種3</t>
  </si>
  <si>
    <t>設置場所
（住所）</t>
  </si>
  <si>
    <t>メーカー名</t>
  </si>
  <si>
    <t>原動機種類</t>
  </si>
  <si>
    <t>定格発電出力
(kW)(※1)</t>
  </si>
  <si>
    <t>台数</t>
  </si>
  <si>
    <t>燃料種類（※2）</t>
  </si>
  <si>
    <t>定格燃料消費量
(MJ/h)（※1,2)</t>
  </si>
  <si>
    <t>排熱利用用途
（※3）</t>
  </si>
  <si>
    <t>発電効率(%)
（※1,4)</t>
  </si>
  <si>
    <t>排熱回収効率(%)
（※1,4)</t>
  </si>
  <si>
    <t>蒸気</t>
  </si>
  <si>
    <t>温水</t>
  </si>
  <si>
    <t>逆潮の有無</t>
  </si>
  <si>
    <t>運用開始年月
（西暦）</t>
  </si>
  <si>
    <t>建物延床面積
(m2)(※5)</t>
  </si>
  <si>
    <t>(※1) 外気温等の影響で出力や効率が変わる場合、規格等(例：日本工業規格)の計測条件に合った数値を記入して下さい。</t>
  </si>
  <si>
    <t>(※2)複数の燃料を、切替専焼や補助燃料として使用する場合は、使用燃料をそれぞれ記入して下さい。</t>
  </si>
  <si>
    <t>(※3)冷房、暖房、給湯、製造プロセス、ボイラ給水予熱等の用途を記入して下さい。</t>
  </si>
  <si>
    <t>(※4)定格運転時の機器効率で、低位発熱量（真発熱量、LHV）基準で記入して下さい。</t>
  </si>
  <si>
    <t>　　また、排熱を蒸気・温水の2種類で回収する場合、それぞれの排熱回収効率を記入して下さい。</t>
  </si>
  <si>
    <t>(※5) 民生用部門の場合、コージェネを導入する建物延床面積を記載下さい。</t>
  </si>
  <si>
    <t>　　また、エネルギーの面的融通を行う場合もコージェネを導入する建物延床面積を記載下さい。</t>
  </si>
  <si>
    <t>注記）上記項目で表現できない内容(排熱利用機器など)があれば「3.システム図」の概要に記載下さい。</t>
  </si>
  <si>
    <t>様式　３－２</t>
  </si>
  <si>
    <t>1)導入者が取り組む事業内容とコージェネを導入した経緯・要求仕様等の関連性を明記ください。
2)導入経緯に関しては課題を明確にしてください。対策・効果は項目5,6,7で記載ください。</t>
  </si>
  <si>
    <t>事業概要</t>
  </si>
  <si>
    <t>導入経緯</t>
  </si>
  <si>
    <t>補足説明資料と合わせて5ページ以内を目安としてください。</t>
  </si>
  <si>
    <t>事業概要
文字数</t>
  </si>
  <si>
    <t>800字以内目安</t>
  </si>
  <si>
    <t>導入経緯
文字数</t>
  </si>
  <si>
    <t>様式　３－３</t>
  </si>
  <si>
    <t>1)システムの特長を概要にまとめてください。
2)システム図は機器構成、排熱利用用途、建物間融通など全体がわかるものが望ましいです。
3)様式3-1で記述できなかった仕様やコージェネ以外のエネルギーシステムの仕様についても適宜記載ください。
　例：排熱利用機器の能力、太陽光発電の発電出力、蓄熱槽容量、他の熱源機の能力（ターボ冷凍機等）
4)添付するシステム図に様式3-8-bの計算で用いた設備構成の範囲を枠線で囲ってください。
5)再生可能エネルギー由来の燃料、廃棄物燃料(木質バイオマス用の間伐材、ごみ、大気放散ガス等)をコージェネの燃料に使用する場合、燃料の調達先・発生源等を説明ください。</t>
  </si>
  <si>
    <t>概要</t>
  </si>
  <si>
    <t>システム図</t>
  </si>
  <si>
    <t>概要
文字数</t>
  </si>
  <si>
    <t>様式　３－４</t>
  </si>
  <si>
    <t>1)電気系統図の特長を概要にまとめてください。
2)電気系統図は機器構成、負荷の種類（重要/防災/一般負荷）など全体の供給形態がわかるものが望ましいです。</t>
  </si>
  <si>
    <t>電気系統図</t>
  </si>
  <si>
    <t>様式　３－５</t>
  </si>
  <si>
    <t>文字数</t>
  </si>
  <si>
    <t>1400字以内目安</t>
  </si>
  <si>
    <t>様式　３－６</t>
  </si>
  <si>
    <t>様式　３－７</t>
  </si>
  <si>
    <t>コージェネ大賞　応募申請書</t>
  </si>
  <si>
    <t>計算結果</t>
  </si>
  <si>
    <t>水色着色部を入力</t>
  </si>
  <si>
    <t>【計算式】</t>
  </si>
  <si>
    <t>【計算結果】</t>
  </si>
  <si>
    <r>
      <t>従来方式における一次エネルギー原油換算量【kL/年】E</t>
    </r>
    <r>
      <rPr>
        <vertAlign val="subscript"/>
        <sz val="9"/>
        <rFont val="ＭＳ 明朝"/>
        <family val="1"/>
      </rPr>
      <t>E</t>
    </r>
    <r>
      <rPr>
        <sz val="9"/>
        <rFont val="ＭＳ 明朝"/>
        <family val="1"/>
      </rPr>
      <t>+E</t>
    </r>
    <r>
      <rPr>
        <vertAlign val="subscript"/>
        <sz val="9"/>
        <rFont val="ＭＳ 明朝"/>
        <family val="1"/>
      </rPr>
      <t>B</t>
    </r>
    <r>
      <rPr>
        <sz val="9"/>
        <rFont val="ＭＳ 明朝"/>
        <family val="1"/>
      </rPr>
      <t>：</t>
    </r>
  </si>
  <si>
    <r>
      <t>コージェネにおける一次エネルギー原油換算量【kL/年】E</t>
    </r>
    <r>
      <rPr>
        <vertAlign val="subscript"/>
        <sz val="9"/>
        <rFont val="ＭＳ 明朝"/>
        <family val="1"/>
      </rPr>
      <t>C</t>
    </r>
    <r>
      <rPr>
        <sz val="9"/>
        <rFont val="ＭＳ 明朝"/>
        <family val="1"/>
      </rPr>
      <t>：</t>
    </r>
  </si>
  <si>
    <r>
      <t>バイオガスシステムで消費する一次エネルギー原油換算量【kL/年】E</t>
    </r>
    <r>
      <rPr>
        <vertAlign val="subscript"/>
        <sz val="9"/>
        <rFont val="ＭＳ 明朝"/>
        <family val="1"/>
      </rPr>
      <t>p</t>
    </r>
    <r>
      <rPr>
        <sz val="9"/>
        <rFont val="ＭＳ 明朝"/>
        <family val="1"/>
      </rPr>
      <t>：</t>
    </r>
  </si>
  <si>
    <t>※バイオガスシステムが無い場合はEp=0</t>
  </si>
  <si>
    <r>
      <t>一次エネルギー削減率＝{E</t>
    </r>
    <r>
      <rPr>
        <vertAlign val="subscript"/>
        <sz val="11"/>
        <rFont val="ＭＳ 明朝"/>
        <family val="1"/>
      </rPr>
      <t>E</t>
    </r>
    <r>
      <rPr>
        <sz val="11"/>
        <rFont val="ＭＳ 明朝"/>
        <family val="1"/>
      </rPr>
      <t>+E</t>
    </r>
    <r>
      <rPr>
        <vertAlign val="subscript"/>
        <sz val="11"/>
        <rFont val="ＭＳ 明朝"/>
        <family val="1"/>
      </rPr>
      <t>B</t>
    </r>
    <r>
      <rPr>
        <sz val="11"/>
        <rFont val="ＭＳ 明朝"/>
        <family val="1"/>
      </rPr>
      <t>-(E</t>
    </r>
    <r>
      <rPr>
        <vertAlign val="subscript"/>
        <sz val="11"/>
        <rFont val="ＭＳ 明朝"/>
        <family val="1"/>
      </rPr>
      <t>c</t>
    </r>
    <r>
      <rPr>
        <sz val="11"/>
        <rFont val="ＭＳ 明朝"/>
        <family val="1"/>
      </rPr>
      <t>+E</t>
    </r>
    <r>
      <rPr>
        <vertAlign val="subscript"/>
        <sz val="11"/>
        <rFont val="ＭＳ 明朝"/>
        <family val="1"/>
      </rPr>
      <t>p</t>
    </r>
    <r>
      <rPr>
        <sz val="11"/>
        <rFont val="ＭＳ 明朝"/>
        <family val="1"/>
      </rPr>
      <t>)}÷(E</t>
    </r>
    <r>
      <rPr>
        <vertAlign val="subscript"/>
        <sz val="11"/>
        <rFont val="ＭＳ 明朝"/>
        <family val="1"/>
      </rPr>
      <t>E</t>
    </r>
    <r>
      <rPr>
        <sz val="11"/>
        <rFont val="ＭＳ 明朝"/>
        <family val="1"/>
      </rPr>
      <t>+E</t>
    </r>
    <r>
      <rPr>
        <vertAlign val="subscript"/>
        <sz val="11"/>
        <rFont val="ＭＳ 明朝"/>
        <family val="1"/>
      </rPr>
      <t>B</t>
    </r>
    <r>
      <rPr>
        <sz val="11"/>
        <rFont val="ＭＳ 明朝"/>
        <family val="1"/>
      </rPr>
      <t>)</t>
    </r>
  </si>
  <si>
    <t>一次エネルギー削減率＝(</t>
  </si>
  <si>
    <t>-</t>
  </si>
  <si>
    <t>)÷</t>
  </si>
  <si>
    <t>　＝</t>
  </si>
  <si>
    <t>1月</t>
  </si>
  <si>
    <t>2月</t>
  </si>
  <si>
    <t>3月</t>
  </si>
  <si>
    <t>4月</t>
  </si>
  <si>
    <t>5月</t>
  </si>
  <si>
    <t>6月</t>
  </si>
  <si>
    <t>7月</t>
  </si>
  <si>
    <t>8月</t>
  </si>
  <si>
    <t>❏1次エネルギー換算係数</t>
  </si>
  <si>
    <t>電力</t>
  </si>
  <si>
    <t>kL/MWh</t>
  </si>
  <si>
    <t>熱量</t>
  </si>
  <si>
    <t>a'</t>
  </si>
  <si>
    <t>b'</t>
  </si>
  <si>
    <t>c'</t>
  </si>
  <si>
    <t>d'</t>
  </si>
  <si>
    <t>e'</t>
  </si>
  <si>
    <t>f'</t>
  </si>
  <si>
    <t>g'</t>
  </si>
  <si>
    <t>EC'=(c'*m)*o</t>
  </si>
  <si>
    <t>様式　３－９</t>
  </si>
  <si>
    <t>1)当該項目は、加点要素として評価します。
例：・コージェネの有益性の外部への発信、地域と一体となった取組み等
　　・政策上の意義(余剰電力の活用)、社会的意義(節電への貢献)
　　・ブランド価値向上に資するもの。 
　　・将来の拡張性(実現可能な範囲で)</t>
  </si>
  <si>
    <t>その他</t>
  </si>
  <si>
    <t>受賞歴の有無</t>
  </si>
  <si>
    <t>その他
文字数</t>
  </si>
  <si>
    <t>受賞歴
文字数</t>
  </si>
  <si>
    <t>9.その他、特筆すべき事項【該当する場合記入】</t>
  </si>
  <si>
    <t>特許・実用新案・意匠権等の取得状況</t>
  </si>
  <si>
    <t>文献・web等への発表状況</t>
  </si>
  <si>
    <t>特許
文字数</t>
  </si>
  <si>
    <t>文献
文字数</t>
  </si>
  <si>
    <t>様式　２</t>
  </si>
  <si>
    <t>ID</t>
  </si>
  <si>
    <t>件名</t>
  </si>
  <si>
    <t>コージェネ大賞の応募内容について</t>
  </si>
  <si>
    <t>1）</t>
  </si>
  <si>
    <t>本表彰制度の目的を損なうような行為、もしくは虚偽の記載等の不正行為</t>
  </si>
  <si>
    <t>2）</t>
  </si>
  <si>
    <t>他の特許等の侵害および係争中</t>
  </si>
  <si>
    <t>はなく、法令遵守していることを申告します。</t>
  </si>
  <si>
    <t>アンケートにご協力ください</t>
  </si>
  <si>
    <t>1.コージェネ大賞を知ったきっかけ</t>
  </si>
  <si>
    <t>□</t>
  </si>
  <si>
    <t>コージェネ財団ホームページ</t>
  </si>
  <si>
    <t>□</t>
  </si>
  <si>
    <t>新聞、広告、一般誌等</t>
  </si>
  <si>
    <t>□</t>
  </si>
  <si>
    <t>財団主催の特別講演会、シンポジウム</t>
  </si>
  <si>
    <t>自治体、経済産業局等の案内</t>
  </si>
  <si>
    <t>団体からの案内（団体名：　　　　　　　　　　　　　　　　　　　　</t>
  </si>
  <si>
    <t>）</t>
  </si>
  <si>
    <t>メールマガジン（送付元：　　　　　　　　　　　　　　　　　　　　　　　　　　　</t>
  </si>
  <si>
    <t>）</t>
  </si>
  <si>
    <t xml:space="preserve">イベント（イベント名： </t>
  </si>
  <si>
    <t>）</t>
  </si>
  <si>
    <t xml:space="preserve">その他（具体的に： </t>
  </si>
  <si>
    <t>2.コージェネ大賞を応募したきっかけ</t>
  </si>
  <si>
    <t>一般誌などへ広告されるため</t>
  </si>
  <si>
    <t>ホームページなどへ掲載されるため</t>
  </si>
  <si>
    <t>イベントで事例紹介がされていたため</t>
  </si>
  <si>
    <t>ロゴが使えるため</t>
  </si>
  <si>
    <t>コージェネ大賞　応募要件確認書</t>
  </si>
  <si>
    <r>
      <t>7.</t>
    </r>
    <r>
      <rPr>
        <sz val="10.5"/>
        <rFont val="ＭＳ 明朝"/>
        <family val="1"/>
      </rPr>
      <t>非常時の優れた特性</t>
    </r>
    <r>
      <rPr>
        <sz val="8"/>
        <rFont val="ＭＳ 明朝"/>
        <family val="1"/>
      </rPr>
      <t>（防災性・電源セキュリティ・スマート性等）</t>
    </r>
  </si>
  <si>
    <r>
      <t>5.新しい取組みおよび普及展開に役立つ工夫</t>
    </r>
    <r>
      <rPr>
        <b/>
        <sz val="10"/>
        <rFont val="ＭＳ 明朝"/>
        <family val="1"/>
      </rPr>
      <t>（新規性・先導性）</t>
    </r>
  </si>
  <si>
    <t>1)従来事例とは異なる点、他への波及が期待できる点(資金調達など事業スキームの工夫も含む)を中心に記載して下さい。コージェネ単独は勿論、コージェネと他との組み合わせでも構いません。
例：・導入しにくい業種(熱電比が小さい業種)や導入しにくい地域(燃料配管未整備等)での導入の工夫点
　　・ESCOやエネルギーサービスを活用し、設備計画・メンテナンスを委託するなど導入のハードルを下げる工夫
　　・自治体等と連携やエネマネ事業者と連携し、効果的に補助金を活用(補助率向上)することで資金調達の工夫
　　・複数事業者が取り組む時の合意形成の工夫点
　　・中小事業者の取組みなど、同規模事業者が導入の参考となる工夫点
　　・新しいビジネスモデル（新しいエネルギー制度への対応等）や新技術の普及展開に関する工夫点</t>
  </si>
  <si>
    <r>
      <t>7.非常時の優れた特性</t>
    </r>
    <r>
      <rPr>
        <b/>
        <sz val="10"/>
        <rFont val="ＭＳ 明朝"/>
        <family val="1"/>
      </rPr>
      <t>（防災性・電源セキュリティ・スマート性等）</t>
    </r>
  </si>
  <si>
    <r>
      <t>1)非常時のコージェネ設備仕様、重要負荷選定方法、</t>
    </r>
    <r>
      <rPr>
        <sz val="8"/>
        <rFont val="ＭＳ 明朝"/>
        <family val="1"/>
      </rPr>
      <t>非常時に対する運用面（定期的な防災会議や防災訓練の実施など）や社会貢献（指定避難場所など）に関する取り組み、災害発生時のコージェネの稼働実績などを記載してください。なお、非常時の対応を必要としない場合は、その理由などを記載してください。
　例：①早期給電(ブラックアウトスタート、無負荷運転待機、負荷生き残り運転、復電機能、非常用発電機との並列運転等）
　　　②早期給熱(蓄熱槽（蒸気、温水、冷水）の設置等)
　　　③冷却水確保(ラジエータ冷却方式、貯水槽設置等)
　　　④燃料確保（中圧ガス配管、備蓄燃料の確保、燃料の多重化等）
　　　⑤吸入空気確保（エアフィルターの強化等）
　　　⑥設置条件（屋上設置、地下設置で排水設備の強化等）</t>
    </r>
  </si>
  <si>
    <t>【一年間の運転実績がある場合】</t>
  </si>
  <si>
    <t>Confidential</t>
  </si>
  <si>
    <t>【コージェネ方式】</t>
  </si>
  <si>
    <t>【負荷】注記①</t>
  </si>
  <si>
    <t>【従来方式】</t>
  </si>
  <si>
    <t>電力</t>
  </si>
  <si>
    <t>商用電力</t>
  </si>
  <si>
    <r>
      <t>E</t>
    </r>
    <r>
      <rPr>
        <vertAlign val="subscript"/>
        <sz val="14"/>
        <color indexed="8"/>
        <rFont val="ＭＳ 明朝"/>
        <family val="1"/>
      </rPr>
      <t>E</t>
    </r>
    <r>
      <rPr>
        <sz val="14"/>
        <color indexed="8"/>
        <rFont val="ＭＳ 明朝"/>
        <family val="1"/>
      </rPr>
      <t>=</t>
    </r>
  </si>
  <si>
    <t>kL</t>
  </si>
  <si>
    <r>
      <t>E</t>
    </r>
    <r>
      <rPr>
        <vertAlign val="subscript"/>
        <sz val="14"/>
        <color indexed="8"/>
        <rFont val="ＭＳ 明朝"/>
        <family val="1"/>
      </rPr>
      <t>C</t>
    </r>
    <r>
      <rPr>
        <sz val="14"/>
        <color indexed="8"/>
        <rFont val="ＭＳ 明朝"/>
        <family val="1"/>
      </rPr>
      <t>=</t>
    </r>
  </si>
  <si>
    <t>コージェネシステム</t>
  </si>
  <si>
    <t>温熱</t>
  </si>
  <si>
    <t>ボイラ等</t>
  </si>
  <si>
    <r>
      <t>E</t>
    </r>
    <r>
      <rPr>
        <vertAlign val="subscript"/>
        <sz val="14"/>
        <color indexed="8"/>
        <rFont val="ＭＳ 明朝"/>
        <family val="1"/>
      </rPr>
      <t>B</t>
    </r>
    <r>
      <rPr>
        <sz val="14"/>
        <color indexed="8"/>
        <rFont val="ＭＳ 明朝"/>
        <family val="1"/>
      </rPr>
      <t>=</t>
    </r>
  </si>
  <si>
    <t>kL</t>
  </si>
  <si>
    <t>注記②参照</t>
  </si>
  <si>
    <t>冷熱</t>
  </si>
  <si>
    <t>冷熱発生設備</t>
  </si>
  <si>
    <t>バイオガスシステム</t>
  </si>
  <si>
    <r>
      <t>E</t>
    </r>
    <r>
      <rPr>
        <vertAlign val="subscript"/>
        <sz val="14"/>
        <color indexed="8"/>
        <rFont val="ＭＳ 明朝"/>
        <family val="1"/>
      </rPr>
      <t>p</t>
    </r>
    <r>
      <rPr>
        <sz val="14"/>
        <color indexed="8"/>
        <rFont val="ＭＳ 明朝"/>
        <family val="1"/>
      </rPr>
      <t>=</t>
    </r>
  </si>
  <si>
    <t>注記</t>
  </si>
  <si>
    <t>①負荷はコージェネが供給できる電力・熱の範囲となります。（コージェネ系内での省エネ計算）</t>
  </si>
  <si>
    <t>②バイオガスシステムを使用する場合、バイオガス発生・生成・供給に必要なエネルギーをコージェネシステムに加算のうえ、従来システムと比較ください。</t>
  </si>
  <si>
    <t>❏直近1年間の運転実績データ</t>
  </si>
  <si>
    <t>水色着色部を入力</t>
  </si>
  <si>
    <t>コージェネ運転実績データ</t>
  </si>
  <si>
    <t>9月</t>
  </si>
  <si>
    <t>10月</t>
  </si>
  <si>
    <t>11月</t>
  </si>
  <si>
    <t>12月</t>
  </si>
  <si>
    <t>計</t>
  </si>
  <si>
    <t>実績値</t>
  </si>
  <si>
    <t>コージェネ発電量【MWh】</t>
  </si>
  <si>
    <t>a</t>
  </si>
  <si>
    <t>コージェネ補機電力【MWh】</t>
  </si>
  <si>
    <t>b</t>
  </si>
  <si>
    <t>コージェネ燃料使用量【GJ】</t>
  </si>
  <si>
    <t>c　※1,2</t>
  </si>
  <si>
    <t>排熱利用量(蒸気)【GJ】</t>
  </si>
  <si>
    <t>d</t>
  </si>
  <si>
    <t>排熱利用量(温水)【GJ】</t>
  </si>
  <si>
    <t>e</t>
  </si>
  <si>
    <t>排熱利用量(冷水)【GJ】</t>
  </si>
  <si>
    <t>f</t>
  </si>
  <si>
    <t>バイオガスシステムのエネルギー【GJ】</t>
  </si>
  <si>
    <t>g  ※3</t>
  </si>
  <si>
    <t>※1 コージェネ燃料使用量【GJ】は低位発熱量基準（LHV)で入力してください。</t>
  </si>
  <si>
    <t>※2 再生可能エネルギー由来の燃料、廃棄物燃料(木質バイオマス用の間伐材、ごみ、大気放散ガス等)はコージェネ燃料使用量から除外してください。（燃料の調達先・発生源等は「3.システム図」に記載ください）</t>
  </si>
  <si>
    <t>※3 バイオガスシステムで使用するエネルギーは燃料・電気・蒸気・温水・冷水等を熱量に換算のうえ記入ください。</t>
  </si>
  <si>
    <t>❏従来方式の機器効率</t>
  </si>
  <si>
    <t>❏燃料発熱量</t>
  </si>
  <si>
    <t>蒸気ボイラ効率(LHV)</t>
  </si>
  <si>
    <t>h</t>
  </si>
  <si>
    <t>燃料の低位発熱量(LHV)</t>
  </si>
  <si>
    <t>k</t>
  </si>
  <si>
    <t>MJ/Nm3</t>
  </si>
  <si>
    <t>n</t>
  </si>
  <si>
    <t>温水ボイラ効率(LHV)</t>
  </si>
  <si>
    <t>i</t>
  </si>
  <si>
    <t>燃料の高位発熱量(HHV)</t>
  </si>
  <si>
    <t>l</t>
  </si>
  <si>
    <t>MJ/Nm3</t>
  </si>
  <si>
    <t>o</t>
  </si>
  <si>
    <t>kL/GJ</t>
  </si>
  <si>
    <t>冷凍機効率（COP)(LHV)</t>
  </si>
  <si>
    <t>j</t>
  </si>
  <si>
    <t>HHV/LHV</t>
  </si>
  <si>
    <t>m</t>
  </si>
  <si>
    <t>※省エネ法より</t>
  </si>
  <si>
    <t>※事業者の想定値を記載ください</t>
  </si>
  <si>
    <t>※使用する燃料に合わせて記載ください</t>
  </si>
  <si>
    <t>❏一次エネルギー削減率</t>
  </si>
  <si>
    <t>↓</t>
  </si>
  <si>
    <t>一次エネルギー使用量</t>
  </si>
  <si>
    <t>従来方式</t>
  </si>
  <si>
    <t>商用電力(コージェネ有効発電量)【kL】</t>
  </si>
  <si>
    <r>
      <t>E</t>
    </r>
    <r>
      <rPr>
        <vertAlign val="subscript"/>
        <sz val="11"/>
        <rFont val="ＭＳ 明朝"/>
        <family val="1"/>
      </rPr>
      <t>E</t>
    </r>
    <r>
      <rPr>
        <sz val="11"/>
        <rFont val="ＭＳ 明朝"/>
        <family val="1"/>
      </rPr>
      <t>=(a-b)*n</t>
    </r>
  </si>
  <si>
    <t>蒸気【kL】</t>
  </si>
  <si>
    <t>Eb1=(d/h)*m*o</t>
  </si>
  <si>
    <t>温水【kL】</t>
  </si>
  <si>
    <t>Eb2=(e/i)*m*o</t>
  </si>
  <si>
    <t>冷水【kL】</t>
  </si>
  <si>
    <t>Eb3=(f/j)*m*o</t>
  </si>
  <si>
    <r>
      <t>E</t>
    </r>
    <r>
      <rPr>
        <vertAlign val="subscript"/>
        <sz val="11"/>
        <rFont val="ＭＳ 明朝"/>
        <family val="1"/>
      </rPr>
      <t>B</t>
    </r>
    <r>
      <rPr>
        <sz val="11"/>
        <rFont val="ＭＳ 明朝"/>
        <family val="1"/>
      </rPr>
      <t>=Eb1+Eb2+Eb3</t>
    </r>
  </si>
  <si>
    <t>コージェネ方式</t>
  </si>
  <si>
    <t>燃料使用量(HHV基準)【kL】</t>
  </si>
  <si>
    <r>
      <t>E</t>
    </r>
    <r>
      <rPr>
        <vertAlign val="subscript"/>
        <sz val="11"/>
        <rFont val="ＭＳ 明朝"/>
        <family val="1"/>
      </rPr>
      <t>C</t>
    </r>
    <r>
      <rPr>
        <sz val="11"/>
        <rFont val="ＭＳ 明朝"/>
        <family val="1"/>
      </rPr>
      <t>=(c*m)*o</t>
    </r>
  </si>
  <si>
    <t xml:space="preserve">バイオガスシステムのエネルギー【kL】 </t>
  </si>
  <si>
    <r>
      <t>E</t>
    </r>
    <r>
      <rPr>
        <vertAlign val="subscript"/>
        <sz val="11"/>
        <rFont val="ＭＳ 明朝"/>
        <family val="1"/>
      </rPr>
      <t>P</t>
    </r>
    <r>
      <rPr>
        <sz val="11"/>
        <rFont val="ＭＳ 明朝"/>
        <family val="1"/>
      </rPr>
      <t>=g*m*o</t>
    </r>
  </si>
  <si>
    <t>省エネ率【%】</t>
  </si>
  <si>
    <r>
      <t>Sa=(E</t>
    </r>
    <r>
      <rPr>
        <vertAlign val="subscript"/>
        <sz val="11"/>
        <rFont val="ＭＳ 明朝"/>
        <family val="1"/>
      </rPr>
      <t>E</t>
    </r>
    <r>
      <rPr>
        <sz val="11"/>
        <rFont val="ＭＳ 明朝"/>
        <family val="1"/>
      </rPr>
      <t>+E</t>
    </r>
    <r>
      <rPr>
        <vertAlign val="subscript"/>
        <sz val="11"/>
        <rFont val="ＭＳ 明朝"/>
        <family val="1"/>
      </rPr>
      <t>B</t>
    </r>
    <r>
      <rPr>
        <sz val="11"/>
        <rFont val="ＭＳ 明朝"/>
        <family val="1"/>
      </rPr>
      <t>-(Ec+Ep))/(E</t>
    </r>
    <r>
      <rPr>
        <vertAlign val="subscript"/>
        <sz val="11"/>
        <rFont val="ＭＳ 明朝"/>
        <family val="1"/>
      </rPr>
      <t>E</t>
    </r>
    <r>
      <rPr>
        <sz val="11"/>
        <rFont val="ＭＳ 明朝"/>
        <family val="1"/>
      </rPr>
      <t>+E</t>
    </r>
    <r>
      <rPr>
        <vertAlign val="subscript"/>
        <sz val="11"/>
        <rFont val="ＭＳ 明朝"/>
        <family val="1"/>
      </rPr>
      <t>B</t>
    </r>
    <r>
      <rPr>
        <sz val="11"/>
        <rFont val="ＭＳ 明朝"/>
        <family val="1"/>
      </rPr>
      <t>)</t>
    </r>
  </si>
  <si>
    <t>可能であれば、以下を記入ください。加点要素(その他、特筆すべき事項)として評価する場合があります。</t>
  </si>
  <si>
    <t>❏(参考値)事業所全体でのエネルギー使用量(コージェネ燃料含む)</t>
  </si>
  <si>
    <t>❏（参考値）コージェネがなかった場合、想定される事業所全体でのエネルギー使用量</t>
  </si>
  <si>
    <t>事業所全体の使用電力【MWh/年】</t>
  </si>
  <si>
    <t>p</t>
  </si>
  <si>
    <t>計：事業所全体のエネルギー使用量（想定）【kL/年】</t>
  </si>
  <si>
    <r>
      <t>E</t>
    </r>
    <r>
      <rPr>
        <vertAlign val="subscript"/>
        <sz val="11"/>
        <rFont val="ＭＳ 明朝"/>
        <family val="1"/>
      </rPr>
      <t>PL2</t>
    </r>
    <r>
      <rPr>
        <sz val="11"/>
        <rFont val="ＭＳ 明朝"/>
        <family val="1"/>
      </rPr>
      <t>=E</t>
    </r>
    <r>
      <rPr>
        <vertAlign val="subscript"/>
        <sz val="11"/>
        <rFont val="ＭＳ 明朝"/>
        <family val="1"/>
      </rPr>
      <t>PL1</t>
    </r>
    <r>
      <rPr>
        <sz val="11"/>
        <rFont val="ＭＳ 明朝"/>
        <family val="1"/>
      </rPr>
      <t>+E</t>
    </r>
    <r>
      <rPr>
        <vertAlign val="subscript"/>
        <sz val="11"/>
        <rFont val="ＭＳ 明朝"/>
        <family val="1"/>
      </rPr>
      <t>E</t>
    </r>
    <r>
      <rPr>
        <sz val="11"/>
        <rFont val="ＭＳ 明朝"/>
        <family val="1"/>
      </rPr>
      <t>+E</t>
    </r>
    <r>
      <rPr>
        <vertAlign val="subscript"/>
        <sz val="11"/>
        <rFont val="ＭＳ 明朝"/>
        <family val="1"/>
      </rPr>
      <t>B</t>
    </r>
    <r>
      <rPr>
        <sz val="11"/>
        <rFont val="ＭＳ 明朝"/>
        <family val="1"/>
      </rPr>
      <t>-(E</t>
    </r>
    <r>
      <rPr>
        <vertAlign val="subscript"/>
        <sz val="11"/>
        <rFont val="ＭＳ 明朝"/>
        <family val="1"/>
      </rPr>
      <t>c</t>
    </r>
    <r>
      <rPr>
        <sz val="11"/>
        <rFont val="ＭＳ 明朝"/>
        <family val="1"/>
      </rPr>
      <t>+E</t>
    </r>
    <r>
      <rPr>
        <vertAlign val="subscript"/>
        <sz val="11"/>
        <rFont val="ＭＳ 明朝"/>
        <family val="1"/>
      </rPr>
      <t>p</t>
    </r>
    <r>
      <rPr>
        <sz val="11"/>
        <rFont val="ＭＳ 明朝"/>
        <family val="1"/>
      </rPr>
      <t>)</t>
    </r>
  </si>
  <si>
    <t>事業所全体の使用燃料(HHV)【GJ/年】</t>
  </si>
  <si>
    <t>q</t>
  </si>
  <si>
    <t>事業所全体の使用蒸気【GJ/年】</t>
  </si>
  <si>
    <t>r</t>
  </si>
  <si>
    <t>❏（参考値）事業場全体でコージェネの省エネ率</t>
  </si>
  <si>
    <t>事業所全体の使用温水【GJ/年】</t>
  </si>
  <si>
    <t>s</t>
  </si>
  <si>
    <r>
      <t>S=(E</t>
    </r>
    <r>
      <rPr>
        <vertAlign val="subscript"/>
        <sz val="11"/>
        <rFont val="ＭＳ 明朝"/>
        <family val="1"/>
      </rPr>
      <t>PL2</t>
    </r>
    <r>
      <rPr>
        <sz val="11"/>
        <rFont val="ＭＳ 明朝"/>
        <family val="1"/>
      </rPr>
      <t>-E</t>
    </r>
    <r>
      <rPr>
        <vertAlign val="subscript"/>
        <sz val="11"/>
        <rFont val="ＭＳ 明朝"/>
        <family val="1"/>
      </rPr>
      <t>PL1</t>
    </r>
    <r>
      <rPr>
        <sz val="11"/>
        <rFont val="ＭＳ 明朝"/>
        <family val="1"/>
      </rPr>
      <t>)/E</t>
    </r>
    <r>
      <rPr>
        <vertAlign val="subscript"/>
        <sz val="11"/>
        <rFont val="ＭＳ 明朝"/>
        <family val="1"/>
      </rPr>
      <t>PL2</t>
    </r>
  </si>
  <si>
    <t>事業所全体の使用冷水【GJ/年】</t>
  </si>
  <si>
    <t>t</t>
  </si>
  <si>
    <t>計：事業所全体のエネルギー使用量【kL/年】</t>
  </si>
  <si>
    <r>
      <t>E</t>
    </r>
    <r>
      <rPr>
        <vertAlign val="subscript"/>
        <sz val="11"/>
        <rFont val="ＭＳ 明朝"/>
        <family val="1"/>
      </rPr>
      <t>PL1</t>
    </r>
    <r>
      <rPr>
        <sz val="11"/>
        <rFont val="ＭＳ 明朝"/>
        <family val="1"/>
      </rPr>
      <t>=p*n+(q+r+s+t)*o</t>
    </r>
  </si>
  <si>
    <t>【一年間の運転実績がない場合】</t>
  </si>
  <si>
    <t>Confidential</t>
  </si>
  <si>
    <r>
      <t>E</t>
    </r>
    <r>
      <rPr>
        <vertAlign val="subscript"/>
        <sz val="14"/>
        <color indexed="8"/>
        <rFont val="ＭＳ 明朝"/>
        <family val="1"/>
      </rPr>
      <t>E</t>
    </r>
    <r>
      <rPr>
        <sz val="14"/>
        <color indexed="8"/>
        <rFont val="ＭＳ 明朝"/>
        <family val="1"/>
      </rPr>
      <t>=</t>
    </r>
  </si>
  <si>
    <r>
      <t>E</t>
    </r>
    <r>
      <rPr>
        <vertAlign val="subscript"/>
        <sz val="14"/>
        <color indexed="8"/>
        <rFont val="ＭＳ 明朝"/>
        <family val="1"/>
      </rPr>
      <t>C</t>
    </r>
    <r>
      <rPr>
        <sz val="14"/>
        <color indexed="8"/>
        <rFont val="ＭＳ 明朝"/>
        <family val="1"/>
      </rPr>
      <t>=</t>
    </r>
  </si>
  <si>
    <t>コージェネシステム</t>
  </si>
  <si>
    <r>
      <t>E</t>
    </r>
    <r>
      <rPr>
        <vertAlign val="subscript"/>
        <sz val="14"/>
        <color indexed="8"/>
        <rFont val="ＭＳ 明朝"/>
        <family val="1"/>
      </rPr>
      <t>B</t>
    </r>
    <r>
      <rPr>
        <sz val="14"/>
        <color indexed="8"/>
        <rFont val="ＭＳ 明朝"/>
        <family val="1"/>
      </rPr>
      <t>=</t>
    </r>
  </si>
  <si>
    <t>バイオガスシステム</t>
  </si>
  <si>
    <r>
      <t>E</t>
    </r>
    <r>
      <rPr>
        <vertAlign val="subscript"/>
        <sz val="14"/>
        <color indexed="8"/>
        <rFont val="ＭＳ 明朝"/>
        <family val="1"/>
      </rPr>
      <t>p</t>
    </r>
    <r>
      <rPr>
        <sz val="14"/>
        <color indexed="8"/>
        <rFont val="ＭＳ 明朝"/>
        <family val="1"/>
      </rPr>
      <t>=</t>
    </r>
  </si>
  <si>
    <t>注記</t>
  </si>
  <si>
    <t>②バイオガスシステムを使用する場合、バイオガス発生・生成・供給に必要なエネルギーをコージェネシステムに加算のうえ、従来システムと比較ください。</t>
  </si>
  <si>
    <t>❏直近の運転実績データ</t>
  </si>
  <si>
    <t>水色着色部を入力</t>
  </si>
  <si>
    <t>10月</t>
  </si>
  <si>
    <t>計画値</t>
  </si>
  <si>
    <t>b</t>
  </si>
  <si>
    <t>c　※1,2</t>
  </si>
  <si>
    <t>d</t>
  </si>
  <si>
    <t>e</t>
  </si>
  <si>
    <t>f</t>
  </si>
  <si>
    <t>バイオガスシステムのエネルギー【GJ】</t>
  </si>
  <si>
    <t>g  ※3</t>
  </si>
  <si>
    <t>❏運転計画</t>
  </si>
  <si>
    <t>コージェネ運転計画</t>
  </si>
  <si>
    <t>10月</t>
  </si>
  <si>
    <t>11月</t>
  </si>
  <si>
    <t>12月</t>
  </si>
  <si>
    <t>※事業者の計画値を記載ください</t>
  </si>
  <si>
    <t>h</t>
  </si>
  <si>
    <t>k</t>
  </si>
  <si>
    <t>n</t>
  </si>
  <si>
    <t>kL/MWh</t>
  </si>
  <si>
    <t>l</t>
  </si>
  <si>
    <t>o</t>
  </si>
  <si>
    <t>kL/GJ</t>
  </si>
  <si>
    <t>j</t>
  </si>
  <si>
    <t>HHV/LHV</t>
  </si>
  <si>
    <t>m</t>
  </si>
  <si>
    <t>※省エネ法より</t>
  </si>
  <si>
    <t>↓</t>
  </si>
  <si>
    <t>一次エネルギー使用量(実績値+計画値)</t>
  </si>
  <si>
    <t>Eb2=(e/i)*m*o</t>
  </si>
  <si>
    <t>Eb3=(f/j)*m*o</t>
  </si>
  <si>
    <r>
      <t>E</t>
    </r>
    <r>
      <rPr>
        <vertAlign val="subscript"/>
        <sz val="11"/>
        <rFont val="ＭＳ 明朝"/>
        <family val="1"/>
      </rPr>
      <t>B</t>
    </r>
    <r>
      <rPr>
        <sz val="11"/>
        <rFont val="ＭＳ 明朝"/>
        <family val="1"/>
      </rPr>
      <t>=Eb1+Eb2+Eb3</t>
    </r>
  </si>
  <si>
    <t>省エネ率【%】(実績値+計画値)</t>
  </si>
  <si>
    <t>一次エネルギー使用量(計画値のみ)</t>
  </si>
  <si>
    <r>
      <t>E</t>
    </r>
    <r>
      <rPr>
        <vertAlign val="subscript"/>
        <sz val="11"/>
        <rFont val="ＭＳ 明朝"/>
        <family val="1"/>
      </rPr>
      <t>E</t>
    </r>
    <r>
      <rPr>
        <sz val="11"/>
        <rFont val="ＭＳ 明朝"/>
        <family val="1"/>
      </rPr>
      <t>'=(a'-b')*n</t>
    </r>
  </si>
  <si>
    <t>Eb1'=(d'/h)*m*o</t>
  </si>
  <si>
    <t>Eb2'=(e'/i)*m*o</t>
  </si>
  <si>
    <t>Eb3'=(f'/j)*m*o</t>
  </si>
  <si>
    <r>
      <t>E</t>
    </r>
    <r>
      <rPr>
        <vertAlign val="subscript"/>
        <sz val="11"/>
        <rFont val="ＭＳ 明朝"/>
        <family val="1"/>
      </rPr>
      <t>B</t>
    </r>
    <r>
      <rPr>
        <sz val="11"/>
        <rFont val="ＭＳ 明朝"/>
        <family val="1"/>
      </rPr>
      <t>'=Eb1'+Eb2'+Eb3'</t>
    </r>
  </si>
  <si>
    <t xml:space="preserve">バイオガスシステムのエネルギー【kL】 </t>
  </si>
  <si>
    <t>EP'=g'*m*o</t>
  </si>
  <si>
    <t>省エネ率【%】(計画値のみ)</t>
  </si>
  <si>
    <r>
      <t>Sa'=(E</t>
    </r>
    <r>
      <rPr>
        <vertAlign val="subscript"/>
        <sz val="11"/>
        <rFont val="ＭＳ 明朝"/>
        <family val="1"/>
      </rPr>
      <t>E</t>
    </r>
    <r>
      <rPr>
        <sz val="11"/>
        <rFont val="ＭＳ 明朝"/>
        <family val="1"/>
      </rPr>
      <t>'+E</t>
    </r>
    <r>
      <rPr>
        <vertAlign val="subscript"/>
        <sz val="11"/>
        <rFont val="ＭＳ 明朝"/>
        <family val="1"/>
      </rPr>
      <t>B</t>
    </r>
    <r>
      <rPr>
        <sz val="11"/>
        <rFont val="ＭＳ 明朝"/>
        <family val="1"/>
      </rPr>
      <t>'-(Ec'+Ep')</t>
    </r>
    <r>
      <rPr>
        <sz val="11"/>
        <rFont val="ＭＳ 明朝"/>
        <family val="1"/>
      </rPr>
      <t>)/(E</t>
    </r>
    <r>
      <rPr>
        <vertAlign val="subscript"/>
        <sz val="11"/>
        <rFont val="ＭＳ 明朝"/>
        <family val="1"/>
      </rPr>
      <t>E</t>
    </r>
    <r>
      <rPr>
        <sz val="11"/>
        <rFont val="ＭＳ 明朝"/>
        <family val="1"/>
      </rPr>
      <t>'+E</t>
    </r>
    <r>
      <rPr>
        <vertAlign val="subscript"/>
        <sz val="11"/>
        <rFont val="ＭＳ 明朝"/>
        <family val="1"/>
      </rPr>
      <t>B</t>
    </r>
    <r>
      <rPr>
        <sz val="11"/>
        <rFont val="ＭＳ 明朝"/>
        <family val="1"/>
      </rPr>
      <t>')</t>
    </r>
  </si>
  <si>
    <t>省エネ率の乖離値【%】</t>
  </si>
  <si>
    <t>-10%＜Sa-Sa'＜10%</t>
  </si>
  <si>
    <t>※運転実績と計画値に10%ポイント以上乖離があれば、計画値を見直してください。</t>
  </si>
  <si>
    <t>p</t>
  </si>
  <si>
    <r>
      <t>E</t>
    </r>
    <r>
      <rPr>
        <vertAlign val="subscript"/>
        <sz val="11"/>
        <rFont val="ＭＳ 明朝"/>
        <family val="1"/>
      </rPr>
      <t>PL2</t>
    </r>
    <r>
      <rPr>
        <sz val="11"/>
        <rFont val="ＭＳ 明朝"/>
        <family val="1"/>
      </rPr>
      <t>=E</t>
    </r>
    <r>
      <rPr>
        <vertAlign val="subscript"/>
        <sz val="11"/>
        <rFont val="ＭＳ 明朝"/>
        <family val="1"/>
      </rPr>
      <t>PL1</t>
    </r>
    <r>
      <rPr>
        <sz val="11"/>
        <rFont val="ＭＳ 明朝"/>
        <family val="1"/>
      </rPr>
      <t>+E</t>
    </r>
    <r>
      <rPr>
        <vertAlign val="subscript"/>
        <sz val="11"/>
        <rFont val="ＭＳ 明朝"/>
        <family val="1"/>
      </rPr>
      <t>E</t>
    </r>
    <r>
      <rPr>
        <sz val="11"/>
        <rFont val="ＭＳ 明朝"/>
        <family val="1"/>
      </rPr>
      <t>+E</t>
    </r>
    <r>
      <rPr>
        <vertAlign val="subscript"/>
        <sz val="11"/>
        <rFont val="ＭＳ 明朝"/>
        <family val="1"/>
      </rPr>
      <t>B</t>
    </r>
    <r>
      <rPr>
        <sz val="11"/>
        <rFont val="ＭＳ 明朝"/>
        <family val="1"/>
      </rPr>
      <t>-(E</t>
    </r>
    <r>
      <rPr>
        <vertAlign val="subscript"/>
        <sz val="11"/>
        <rFont val="ＭＳ 明朝"/>
        <family val="1"/>
      </rPr>
      <t>c</t>
    </r>
    <r>
      <rPr>
        <sz val="11"/>
        <rFont val="ＭＳ 明朝"/>
        <family val="1"/>
      </rPr>
      <t>+E</t>
    </r>
    <r>
      <rPr>
        <vertAlign val="subscript"/>
        <sz val="11"/>
        <rFont val="ＭＳ 明朝"/>
        <family val="1"/>
      </rPr>
      <t>p</t>
    </r>
    <r>
      <rPr>
        <sz val="11"/>
        <rFont val="ＭＳ 明朝"/>
        <family val="1"/>
      </rPr>
      <t>)</t>
    </r>
  </si>
  <si>
    <t>q</t>
  </si>
  <si>
    <t>r</t>
  </si>
  <si>
    <t>❏（参考値）事業場全体でコージェネの省エネ率</t>
  </si>
  <si>
    <r>
      <t>S=(E</t>
    </r>
    <r>
      <rPr>
        <vertAlign val="subscript"/>
        <sz val="11"/>
        <rFont val="ＭＳ 明朝"/>
        <family val="1"/>
      </rPr>
      <t>PL2</t>
    </r>
    <r>
      <rPr>
        <sz val="11"/>
        <rFont val="ＭＳ 明朝"/>
        <family val="1"/>
      </rPr>
      <t>-E</t>
    </r>
    <r>
      <rPr>
        <vertAlign val="subscript"/>
        <sz val="11"/>
        <rFont val="ＭＳ 明朝"/>
        <family val="1"/>
      </rPr>
      <t>PL1</t>
    </r>
    <r>
      <rPr>
        <sz val="11"/>
        <rFont val="ＭＳ 明朝"/>
        <family val="1"/>
      </rPr>
      <t>)/E</t>
    </r>
    <r>
      <rPr>
        <vertAlign val="subscript"/>
        <sz val="11"/>
        <rFont val="ＭＳ 明朝"/>
        <family val="1"/>
      </rPr>
      <t>PL2</t>
    </r>
  </si>
  <si>
    <t>t</t>
  </si>
  <si>
    <t>※使用量は、外部からの購入および外部への販売がある場合は、それらを含めた値としてください。</t>
  </si>
  <si>
    <t>・・・</t>
  </si>
  <si>
    <t>別紙3-1</t>
  </si>
  <si>
    <t>※2　ご指定がない場合は、応募内容の確認事項など担当者（代表）に</t>
  </si>
  <si>
    <t>　　 直接連絡させていただきます。</t>
  </si>
  <si>
    <r>
      <t>一次エネルギー削減率は別紙3-</t>
    </r>
    <r>
      <rPr>
        <sz val="9"/>
        <rFont val="ＭＳ 明朝"/>
        <family val="1"/>
      </rPr>
      <t>1で計算した結果を記載して下さい。
1)コージェネが「一次エネルギー削減に貢献していること」が応募条件です。
2)実運転ベースとします。
3)コージェネ系内における省エネルギー計算です。直近1年間の運転実績又は、直近1ヶ月以上の運転実績と1年間の計画値を明示下さい。運転実績と計画値に10%ポイント以上乖離があれば、計画値を見直してください。
4)バイオガスシステムを使用する場合、バイオガス発生・生成・供給に必要なエネルギーをコージェネシステムに加算のうえ、従来システム（商用電力＋熱源機）と比較ください。
5)様式3-3の枠線で囲った設備のエネルギー使用量で計算してください。又、コージェネの排熱を利用する設備以外は含めないでください。</t>
    </r>
  </si>
  <si>
    <r>
      <t>5.新しい取組みおよび普及展開に役立つ工夫</t>
    </r>
    <r>
      <rPr>
        <sz val="8"/>
        <rFont val="ＭＳ 明朝"/>
        <family val="1"/>
      </rPr>
      <t>（新規性・先導性）</t>
    </r>
  </si>
  <si>
    <r>
      <t>6.</t>
    </r>
    <r>
      <rPr>
        <sz val="10.5"/>
        <rFont val="ＭＳ 明朝"/>
        <family val="1"/>
      </rPr>
      <t>平常時の優れた特性</t>
    </r>
  </si>
  <si>
    <r>
      <t>1)コージェネを含む電力・熱の融通等によるエネルギーの高効率利用の有無、取組みの多様性等を記載して下さい。ハード面だけでなく、運用面等での取組みなど幅広く記載いただいても結構です。
例：</t>
    </r>
    <r>
      <rPr>
        <sz val="9"/>
        <rFont val="ＭＳ 明朝"/>
        <family val="1"/>
      </rPr>
      <t>・コージェネを活用した電力・熱の建物間融通などの面的利用
　　・再生可能エネルギー（太陽光、太陽熱等）との協調
　　・熱の有効利用（熱のカスケード利用、低温廃熱の活用、下水熱などの未利用熱の利用など</t>
    </r>
    <r>
      <rPr>
        <sz val="9"/>
        <rFont val="ＭＳ 明朝"/>
        <family val="1"/>
      </rPr>
      <t>)</t>
    </r>
    <r>
      <rPr>
        <sz val="9"/>
        <rFont val="ＭＳ 明朝"/>
        <family val="1"/>
      </rPr>
      <t xml:space="preserve">
　　・未利用エネルギー（温泉付随ガス等）や新エネルギー（太陽光発電由来の水素燃料等）の活用
　　・EMS(エネルギーマネジメントシステム）などの導入による見える化、省エネルギー性向上への取り組み
　　・省エネ・環境性の向上やコスト低減の運用面での取り組み（省エネ推進会議などの定期的な運営会議など）</t>
    </r>
  </si>
  <si>
    <t>2)電力ピークカットや再エネとの協調等のコージェネによる電力系統への貢献に対する取組み等も記載してください。ハード面だけでなく、運用面等での取組みなど幅広く記載いただいて結構です。
例：・電力のピークカット・ピークシフトの取り組み、系統電力余剰時の取り組み（上げDR等）
　　・再生可能エネルギー（太陽光、風力等）との協調
　　・電力需要ピーク時の下げDR、VPP、電力自己託送でのコージェネの活用
　　・マイクログリッド、オフグリッド等での地産地消におけるコージェネの活用</t>
  </si>
  <si>
    <t>　　（面的利用等のスマート性・再エネとの協調等の電力系統への貢献等）</t>
  </si>
  <si>
    <t>様式3-8</t>
  </si>
  <si>
    <r>
      <t>6.平常時の優れた特性</t>
    </r>
    <r>
      <rPr>
        <b/>
        <sz val="10"/>
        <rFont val="ＭＳ 明朝"/>
        <family val="1"/>
      </rPr>
      <t>（面的利用等のスマート性・再エネとの協調等の電力系統への貢献等）</t>
    </r>
  </si>
  <si>
    <t xml:space="preserve"> </t>
  </si>
  <si>
    <t>8．省エネ性、コージェネ比率、コージェネ寄与率</t>
  </si>
  <si>
    <t>8－a．一次エネルギー削減率</t>
  </si>
  <si>
    <t>様式3-8-a</t>
  </si>
  <si>
    <t>別紙3-1</t>
  </si>
  <si>
    <t>8－b．コージェネ比率（電力）</t>
  </si>
  <si>
    <t>様式3-8-b</t>
  </si>
  <si>
    <t>8－c．コージェネ寄与率（電力量）</t>
  </si>
  <si>
    <t>様式3-8-c</t>
  </si>
  <si>
    <t>様式３-８-a</t>
  </si>
  <si>
    <t>様式３-８-b</t>
  </si>
  <si>
    <t>コージェネ大賞　応募申請書</t>
  </si>
  <si>
    <t>8－b．コージェネ比率（電力）【必須】</t>
  </si>
  <si>
    <t xml:space="preserve">　コージェネを導入した場合としない場合とのコージェネ有効発電電力（kW）の比率を下記計算式に従って
計算下さい。
　※逆潮有の場合は、7～9月のピーク時間帯（13時～16時）の平均逆潮電力【kW】を併記ください。
　※最大需要電力が不明な場合のみ、想定でも可能といたします。
</t>
  </si>
  <si>
    <t>計算結果</t>
  </si>
  <si>
    <t>水色着色部を入力</t>
  </si>
  <si>
    <t>発電電力【kW】：</t>
  </si>
  <si>
    <t>補機使用電力【kW】：</t>
  </si>
  <si>
    <t>最大需要電力【kW】：</t>
  </si>
  <si>
    <t>【計算式】</t>
  </si>
  <si>
    <t>コージェネ有効発電電力【kW】＝発電電力【kW】－補機使用電力【kW】</t>
  </si>
  <si>
    <t>コージェネ比率（電力）＝コージェネ有効発電電力÷最大需要電力</t>
  </si>
  <si>
    <t>【計算結果】</t>
  </si>
  <si>
    <t>コージェネ比率（電力）＝(</t>
  </si>
  <si>
    <t>)÷(</t>
  </si>
  <si>
    <t>＝</t>
  </si>
  <si>
    <t>　　＜逆潮有無＞</t>
  </si>
  <si>
    <t>無</t>
  </si>
  <si>
    <t>＜デマンドレスポンス有無＞</t>
  </si>
  <si>
    <t>【逆潮流有りの時】</t>
  </si>
  <si>
    <t>7～9月のピーク時間帯（13時～16時）の平均逆潮電力【kW】を併記ください。</t>
  </si>
  <si>
    <t>【kW】</t>
  </si>
  <si>
    <t>様式３-８-c</t>
  </si>
  <si>
    <t>8－c．コージェネ寄与率（電力量）【必須】</t>
  </si>
  <si>
    <t xml:space="preserve">　コージェネを導入した場合としない場合とのコージェネ年間有効発電電力量（kWh）の比率を下記計算式に従って
計算下さい。
</t>
  </si>
  <si>
    <t>年間発電電力量【kWh】：</t>
  </si>
  <si>
    <t>年間補機電力量【kWh】：</t>
  </si>
  <si>
    <t>年間受電電力量【kWh】：</t>
  </si>
  <si>
    <t>コージェネ年間有効発電電力量【kWh】＝年間発電電力量【kWh】－年間補機電力量【kWh】</t>
  </si>
  <si>
    <t>コージェネ寄与率（電力量）＝(コージェネ年間有効発電電力量)÷(年間受電電力量＋</t>
  </si>
  <si>
    <t>　　　　　　　　　　　 コージェネ年間有効発電電力量)　</t>
  </si>
  <si>
    <t>電力ピークカット率＝(</t>
  </si>
  <si>
    <t>+</t>
  </si>
  <si>
    <t>)</t>
  </si>
  <si>
    <r>
      <t>8-a．省エネ性</t>
    </r>
    <r>
      <rPr>
        <b/>
        <sz val="10"/>
        <rFont val="ＭＳ 明朝"/>
        <family val="1"/>
      </rPr>
      <t>（一次エネルギー削減率）</t>
    </r>
    <r>
      <rPr>
        <b/>
        <sz val="12"/>
        <rFont val="ＭＳ 明朝"/>
        <family val="1"/>
      </rPr>
      <t>【必須】</t>
    </r>
  </si>
  <si>
    <t>赤枠部分の数値を様式3-8-aに転記</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</si>
</sst>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
    <numFmt numFmtId="179" formatCode="yyyy&quot;年&quot;m&quot;月&quot;;@"/>
    <numFmt numFmtId="180" formatCode="#,##0_);[Red]\(#,##0\)"/>
    <numFmt numFmtId="181" formatCode="&quot;　　＝&quot;#,##0&quot;GJ　&quot;"/>
    <numFmt numFmtId="182" formatCode="0.000_ "/>
    <numFmt numFmtId="183" formatCode="0.00_ "/>
    <numFmt numFmtId="184" formatCode="[$]ggge&quot;年&quot;m&quot;月&quot;d&quot;日&quot;;@"/>
    <numFmt numFmtId="185" formatCode="[$-411]gge&quot;年&quot;m&quot;月&quot;d&quot;日&quot;;@"/>
    <numFmt numFmtId="186" formatCode="[$]gge&quot;年&quot;m&quot;月&quot;d&quot;日&quot;;@"/>
  </numFmts>
  <fonts count="109">
    <font>
      <sz val="11"/>
      <color indexed="8"/>
      <name val="ＭＳ Ｐゴシック"/>
      <family val="3"/>
    </font>
    <font>
      <sz val="11"/>
      <color indexed="8"/>
      <name val="ＭＳ 明朝"/>
      <family val="1"/>
    </font>
    <font>
      <b/>
      <sz val="18"/>
      <color indexed="8"/>
      <name val="ＭＳ 明朝"/>
      <family val="1"/>
    </font>
    <font>
      <b/>
      <sz val="12"/>
      <color indexed="8"/>
      <name val="ＭＳ 明朝"/>
      <family val="1"/>
    </font>
    <font>
      <b/>
      <sz val="16"/>
      <color indexed="8"/>
      <name val="ＭＳ 明朝"/>
      <family val="1"/>
    </font>
    <font>
      <b/>
      <sz val="10.5"/>
      <color indexed="8"/>
      <name val="ＭＳ 明朝"/>
      <family val="1"/>
    </font>
    <font>
      <sz val="16"/>
      <color indexed="8"/>
      <name val="ＭＳ 明朝"/>
      <family val="1"/>
    </font>
    <font>
      <sz val="11"/>
      <color indexed="10"/>
      <name val="ＭＳ 明朝"/>
      <family val="1"/>
    </font>
    <font>
      <sz val="9"/>
      <color indexed="8"/>
      <name val="ＭＳ 明朝"/>
      <family val="1"/>
    </font>
    <font>
      <sz val="10"/>
      <color indexed="8"/>
      <name val="ＭＳ 明朝"/>
      <family val="1"/>
    </font>
    <font>
      <u val="single"/>
      <sz val="11"/>
      <color indexed="8"/>
      <name val="ＭＳ 明朝"/>
      <family val="1"/>
    </font>
    <font>
      <sz val="8"/>
      <color indexed="8"/>
      <name val="HGPｺﾞｼｯｸM"/>
      <family val="3"/>
    </font>
    <font>
      <sz val="11"/>
      <color indexed="8"/>
      <name val="HGPｺﾞｼｯｸE"/>
      <family val="3"/>
    </font>
    <font>
      <sz val="8"/>
      <color indexed="8"/>
      <name val="ＭＳ ゴシック"/>
      <family val="3"/>
    </font>
    <font>
      <sz val="8"/>
      <color indexed="8"/>
      <name val="ＭＳ 明朝"/>
      <family val="1"/>
    </font>
    <font>
      <b/>
      <sz val="10"/>
      <color indexed="8"/>
      <name val="ＭＳ 明朝"/>
      <family val="1"/>
    </font>
    <font>
      <u val="single"/>
      <sz val="9"/>
      <color indexed="8"/>
      <name val="ＭＳ 明朝"/>
      <family val="1"/>
    </font>
    <font>
      <sz val="10.5"/>
      <color indexed="8"/>
      <name val="ＭＳ 明朝"/>
      <family val="1"/>
    </font>
    <font>
      <b/>
      <sz val="11"/>
      <color indexed="8"/>
      <name val="ＭＳ 明朝"/>
      <family val="1"/>
    </font>
    <font>
      <b/>
      <sz val="9"/>
      <color indexed="8"/>
      <name val="ＭＳ 明朝"/>
      <family val="1"/>
    </font>
    <font>
      <u val="single"/>
      <sz val="11"/>
      <color indexed="8"/>
      <name val="ＭＳ Ｐゴシック"/>
      <family val="3"/>
    </font>
    <font>
      <sz val="6"/>
      <name val="ＭＳ Ｐゴシック"/>
      <family val="3"/>
    </font>
    <font>
      <b/>
      <sz val="14"/>
      <color indexed="8"/>
      <name val="ＭＳ 明朝"/>
      <family val="1"/>
    </font>
    <font>
      <sz val="12"/>
      <color indexed="8"/>
      <name val="ＭＳ 明朝"/>
      <family val="1"/>
    </font>
    <font>
      <sz val="9"/>
      <color indexed="8"/>
      <name val="Century"/>
      <family val="1"/>
    </font>
    <font>
      <sz val="10"/>
      <color indexed="8"/>
      <name val="Century"/>
      <family val="1"/>
    </font>
    <font>
      <sz val="10.5"/>
      <color indexed="10"/>
      <name val="ＭＳ 明朝"/>
      <family val="1"/>
    </font>
    <font>
      <sz val="11"/>
      <name val="ＭＳ Ｐゴシック"/>
      <family val="3"/>
    </font>
    <font>
      <sz val="11"/>
      <name val="ＭＳ 明朝"/>
      <family val="1"/>
    </font>
    <font>
      <sz val="12"/>
      <name val="ＭＳ 明朝"/>
      <family val="1"/>
    </font>
    <font>
      <sz val="9"/>
      <name val="ＭＳ 明朝"/>
      <family val="1"/>
    </font>
    <font>
      <b/>
      <sz val="18"/>
      <name val="ＭＳ 明朝"/>
      <family val="1"/>
    </font>
    <font>
      <b/>
      <sz val="14"/>
      <name val="ＭＳ 明朝"/>
      <family val="1"/>
    </font>
    <font>
      <b/>
      <sz val="12"/>
      <name val="ＭＳ 明朝"/>
      <family val="1"/>
    </font>
    <font>
      <sz val="10"/>
      <name val="ＭＳ 明朝"/>
      <family val="1"/>
    </font>
    <font>
      <sz val="10.5"/>
      <name val="ＭＳ 明朝"/>
      <family val="1"/>
    </font>
    <font>
      <sz val="11"/>
      <name val="HGPｺﾞｼｯｸE"/>
      <family val="3"/>
    </font>
    <font>
      <u val="single"/>
      <sz val="11"/>
      <name val="ＭＳ 明朝"/>
      <family val="1"/>
    </font>
    <font>
      <vertAlign val="subscript"/>
      <sz val="9"/>
      <name val="ＭＳ 明朝"/>
      <family val="1"/>
    </font>
    <font>
      <vertAlign val="subscript"/>
      <sz val="11"/>
      <name val="ＭＳ 明朝"/>
      <family val="1"/>
    </font>
    <font>
      <vertAlign val="subscript"/>
      <sz val="14"/>
      <color indexed="8"/>
      <name val="ＭＳ 明朝"/>
      <family val="1"/>
    </font>
    <font>
      <sz val="14"/>
      <color indexed="8"/>
      <name val="ＭＳ 明朝"/>
      <family val="1"/>
    </font>
    <font>
      <sz val="11"/>
      <name val="ＭＳ ゴシック"/>
      <family val="3"/>
    </font>
    <font>
      <sz val="11"/>
      <name val="ＭＳ Ｐ明朝"/>
      <family val="1"/>
    </font>
    <font>
      <u val="single"/>
      <sz val="11"/>
      <color indexed="12"/>
      <name val="ＭＳ 明朝"/>
      <family val="1"/>
    </font>
    <font>
      <b/>
      <sz val="16"/>
      <name val="ＭＳ 明朝"/>
      <family val="1"/>
    </font>
    <font>
      <b/>
      <sz val="10.5"/>
      <name val="ＭＳ 明朝"/>
      <family val="1"/>
    </font>
    <font>
      <sz val="8"/>
      <name val="ＭＳ 明朝"/>
      <family val="1"/>
    </font>
    <font>
      <b/>
      <sz val="10"/>
      <name val="ＭＳ 明朝"/>
      <family val="1"/>
    </font>
    <font>
      <sz val="6"/>
      <name val="游ゴシック"/>
      <family val="3"/>
    </font>
    <font>
      <sz val="8"/>
      <name val="ＭＳ ゴシック"/>
      <family val="3"/>
    </font>
    <font>
      <sz val="8"/>
      <name val="HGPｺﾞｼｯｸM"/>
      <family val="3"/>
    </font>
    <font>
      <sz val="11"/>
      <color indexed="8"/>
      <name val="游ゴシック"/>
      <family val="3"/>
    </font>
    <font>
      <sz val="11"/>
      <color indexed="9"/>
      <name val="游ゴシック"/>
      <family val="3"/>
    </font>
    <font>
      <sz val="18"/>
      <color indexed="62"/>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62"/>
      <name val="游ゴシック"/>
      <family val="3"/>
    </font>
    <font>
      <b/>
      <sz val="13"/>
      <color indexed="62"/>
      <name val="游ゴシック"/>
      <family val="3"/>
    </font>
    <font>
      <b/>
      <sz val="11"/>
      <color indexed="62"/>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trike/>
      <sz val="10"/>
      <color indexed="10"/>
      <name val="ＭＳ 明朝"/>
      <family val="1"/>
    </font>
    <font>
      <strike/>
      <sz val="11"/>
      <color indexed="10"/>
      <name val="ＭＳ 明朝"/>
      <family val="1"/>
    </font>
    <font>
      <sz val="10"/>
      <color indexed="10"/>
      <name val="ＭＳ 明朝"/>
      <family val="1"/>
    </font>
    <font>
      <strike/>
      <sz val="10.5"/>
      <color indexed="10"/>
      <name val="ＭＳ 明朝"/>
      <family val="1"/>
    </font>
    <font>
      <b/>
      <sz val="11"/>
      <color indexed="10"/>
      <name val="游ゴシック"/>
      <family val="3"/>
    </font>
    <font>
      <sz val="7"/>
      <color indexed="10"/>
      <name val="游ゴシック"/>
      <family val="3"/>
    </font>
    <font>
      <b/>
      <sz val="11"/>
      <color indexed="10"/>
      <name val="ＭＳ 明朝"/>
      <family val="1"/>
    </font>
    <font>
      <sz val="11"/>
      <color indexed="10"/>
      <name val="Calibri"/>
      <family val="2"/>
    </font>
    <font>
      <sz val="7"/>
      <color indexed="10"/>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sz val="11"/>
      <color rgb="FF006100"/>
      <name val="Calibri"/>
      <family val="3"/>
    </font>
    <font>
      <sz val="10"/>
      <color theme="1"/>
      <name val="ＭＳ 明朝"/>
      <family val="1"/>
    </font>
    <font>
      <sz val="10.5"/>
      <color rgb="FFFF0000"/>
      <name val="ＭＳ 明朝"/>
      <family val="1"/>
    </font>
    <font>
      <sz val="8"/>
      <color theme="1"/>
      <name val="HGPｺﾞｼｯｸM"/>
      <family val="3"/>
    </font>
    <font>
      <sz val="11"/>
      <color theme="1"/>
      <name val="ＭＳ 明朝"/>
      <family val="1"/>
    </font>
    <font>
      <sz val="14"/>
      <color theme="1"/>
      <name val="ＭＳ 明朝"/>
      <family val="1"/>
    </font>
    <font>
      <b/>
      <sz val="12"/>
      <color theme="1"/>
      <name val="ＭＳ 明朝"/>
      <family val="1"/>
    </font>
    <font>
      <strike/>
      <sz val="10"/>
      <color rgb="FFFF0000"/>
      <name val="ＭＳ 明朝"/>
      <family val="1"/>
    </font>
    <font>
      <sz val="12"/>
      <color theme="1"/>
      <name val="ＭＳ 明朝"/>
      <family val="1"/>
    </font>
    <font>
      <sz val="9"/>
      <color theme="1"/>
      <name val="ＭＳ 明朝"/>
      <family val="1"/>
    </font>
    <font>
      <strike/>
      <sz val="11"/>
      <color rgb="FFFF0000"/>
      <name val="ＭＳ 明朝"/>
      <family val="1"/>
    </font>
    <font>
      <sz val="10"/>
      <color rgb="FFFF0000"/>
      <name val="ＭＳ 明朝"/>
      <family val="1"/>
    </font>
    <font>
      <strike/>
      <sz val="10.5"/>
      <color rgb="FFFF0000"/>
      <name val="ＭＳ 明朝"/>
      <family val="1"/>
    </font>
    <font>
      <sz val="8"/>
      <color theme="1"/>
      <name val="ＭＳ 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1"/>
        <bgColor indexed="64"/>
      </patternFill>
    </fill>
    <fill>
      <patternFill patternType="solid">
        <fgColor indexed="9"/>
        <bgColor indexed="64"/>
      </patternFill>
    </fill>
    <fill>
      <patternFill patternType="solid">
        <fgColor theme="0"/>
        <bgColor indexed="64"/>
      </patternFill>
    </fill>
    <fill>
      <patternFill patternType="solid">
        <fgColor indexed="27"/>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hair">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color indexed="63"/>
      </right>
      <top style="thin">
        <color indexed="8"/>
      </top>
      <bottom>
        <color indexed="63"/>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medium">
        <color indexed="8"/>
      </bottom>
    </border>
    <border>
      <left style="medium">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hair"/>
      <top>
        <color indexed="63"/>
      </top>
      <bottom>
        <color indexed="63"/>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mediumDashed"/>
      <right style="mediumDashed"/>
      <top style="mediumDashed"/>
      <bottom style="mediumDashed"/>
    </border>
    <border>
      <left style="thin"/>
      <right style="thin"/>
      <top style="thin"/>
      <bottom style="thin"/>
    </border>
    <border>
      <left style="thin"/>
      <right style="thin"/>
      <top style="thin"/>
      <bottom>
        <color indexed="63"/>
      </bottom>
    </border>
    <border>
      <left style="thin"/>
      <right>
        <color indexed="63"/>
      </right>
      <top style="thin"/>
      <bottom style="thin"/>
    </border>
    <border>
      <left style="medium">
        <color rgb="FFFF0000"/>
      </left>
      <right style="medium">
        <color rgb="FFFF0000"/>
      </right>
      <top style="medium">
        <color rgb="FFFF0000"/>
      </top>
      <bottom style="medium">
        <color rgb="FFFF0000"/>
      </bottom>
    </border>
    <border>
      <left style="thin"/>
      <right style="thin"/>
      <top>
        <color indexed="63"/>
      </top>
      <bottom style="thin"/>
    </border>
    <border>
      <left>
        <color indexed="63"/>
      </left>
      <right>
        <color indexed="63"/>
      </right>
      <top style="thin"/>
      <bottom style="thin"/>
    </border>
    <border>
      <left style="thin"/>
      <right style="thin"/>
      <top style="thin"/>
      <bottom style="thin">
        <color theme="1"/>
      </bottom>
    </border>
    <border>
      <left style="hair"/>
      <right style="hair"/>
      <top style="hair"/>
      <bottom style="hair"/>
    </border>
    <border>
      <left>
        <color indexed="63"/>
      </left>
      <right>
        <color indexed="63"/>
      </right>
      <top style="medium">
        <color indexed="8"/>
      </top>
      <bottom style="medium">
        <color indexed="8"/>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hair">
        <color indexed="8"/>
      </top>
      <bottom style="hair">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thin">
        <color indexed="8"/>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color indexed="63"/>
      </left>
      <right style="thin">
        <color indexed="8"/>
      </right>
      <top style="medium">
        <color indexed="8"/>
      </top>
      <bottom style="thin">
        <color indexed="8"/>
      </bottom>
    </border>
    <border>
      <left>
        <color indexed="63"/>
      </left>
      <right>
        <color indexed="63"/>
      </right>
      <top style="medium"/>
      <bottom style="medium"/>
    </border>
    <border>
      <left>
        <color indexed="63"/>
      </left>
      <right>
        <color indexed="63"/>
      </right>
      <top>
        <color indexed="63"/>
      </top>
      <bottom style="dotted"/>
    </border>
    <border>
      <left>
        <color indexed="63"/>
      </left>
      <right>
        <color indexed="63"/>
      </right>
      <top style="dotted"/>
      <bottom style="dotted"/>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style="medium">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right style="thin"/>
      <top>
        <color indexed="63"/>
      </top>
      <bottom>
        <color indexed="63"/>
      </bottom>
    </border>
    <border>
      <left>
        <color indexed="63"/>
      </left>
      <right>
        <color indexed="63"/>
      </right>
      <top style="hair"/>
      <bottom style="hair"/>
    </border>
    <border>
      <left>
        <color indexed="63"/>
      </left>
      <right style="hair"/>
      <top style="hair"/>
      <bottom style="hair"/>
    </border>
    <border>
      <left>
        <color indexed="63"/>
      </left>
      <right style="thin"/>
      <top style="thin"/>
      <bottom style="thin"/>
    </border>
    <border>
      <left style="hair"/>
      <right>
        <color indexed="63"/>
      </right>
      <top style="hair"/>
      <bottom style="hair"/>
    </border>
  </borders>
  <cellStyleXfs count="62">
    <xf numFmtId="0" fontId="0" fillId="0" borderId="0" applyFill="0" applyProtection="0">
      <alignment vertical="center"/>
    </xf>
    <xf numFmtId="0" fontId="0" fillId="0" borderId="0" applyFill="0" applyProtection="0">
      <alignment vertical="center"/>
    </xf>
    <xf numFmtId="0" fontId="0" fillId="0" borderId="0" applyFill="0" applyProtection="0">
      <alignment vertical="center"/>
    </xf>
    <xf numFmtId="0" fontId="0" fillId="0" borderId="0" applyFill="0" applyProtection="0">
      <alignment vertical="center"/>
    </xf>
    <xf numFmtId="0" fontId="0" fillId="0" borderId="0" applyFill="0" applyProtection="0">
      <alignment vertical="center"/>
    </xf>
    <xf numFmtId="0" fontId="0" fillId="0" borderId="0" applyFill="0" applyProtection="0">
      <alignment vertical="center"/>
    </xf>
    <xf numFmtId="0" fontId="0" fillId="0" borderId="0" applyFill="0" applyProtection="0">
      <alignment vertical="center"/>
    </xf>
    <xf numFmtId="0" fontId="0" fillId="0" borderId="0" applyFill="0" applyProtection="0">
      <alignment vertical="center"/>
    </xf>
    <xf numFmtId="0" fontId="0" fillId="0" borderId="0" applyFill="0" applyProtection="0">
      <alignment vertical="center"/>
    </xf>
    <xf numFmtId="0" fontId="0" fillId="0" borderId="0" applyFill="0" applyProtection="0">
      <alignment vertical="center"/>
    </xf>
    <xf numFmtId="0" fontId="0" fillId="0" borderId="0" applyFill="0" applyProtection="0">
      <alignment vertical="center"/>
    </xf>
    <xf numFmtId="0" fontId="0" fillId="0" borderId="0" applyFill="0" applyProtection="0">
      <alignment vertical="center"/>
    </xf>
    <xf numFmtId="0" fontId="0" fillId="0" borderId="0" applyFill="0" applyProtection="0">
      <alignment vertical="center"/>
    </xf>
    <xf numFmtId="0" fontId="0" fillId="0" borderId="0" applyFill="0" applyProtection="0">
      <alignment vertical="center"/>
    </xf>
    <xf numFmtId="0" fontId="0" fillId="0" borderId="0" applyFill="0" applyProtection="0">
      <alignment vertical="center"/>
    </xf>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0" borderId="0" applyNumberFormat="0" applyFill="0" applyBorder="0" applyAlignment="0" applyProtection="0"/>
    <xf numFmtId="0" fontId="81" fillId="26" borderId="1" applyNumberFormat="0" applyAlignment="0" applyProtection="0"/>
    <xf numFmtId="0" fontId="82" fillId="27" borderId="0" applyNumberFormat="0" applyBorder="0" applyAlignment="0" applyProtection="0"/>
    <xf numFmtId="0" fontId="0" fillId="28" borderId="2" applyNumberFormat="0" applyFont="0" applyAlignment="0" applyProtection="0"/>
    <xf numFmtId="0" fontId="83" fillId="0" borderId="3" applyNumberFormat="0" applyFill="0" applyAlignment="0" applyProtection="0"/>
    <xf numFmtId="0" fontId="84" fillId="29" borderId="0" applyNumberFormat="0" applyBorder="0" applyAlignment="0" applyProtection="0"/>
    <xf numFmtId="0" fontId="85" fillId="30" borderId="4" applyNumberFormat="0" applyAlignment="0" applyProtection="0"/>
    <xf numFmtId="0" fontId="86" fillId="0" borderId="0" applyNumberFormat="0" applyFill="0" applyBorder="0" applyAlignment="0" applyProtection="0"/>
    <xf numFmtId="0" fontId="87" fillId="0" borderId="5" applyNumberFormat="0" applyFill="0" applyAlignment="0" applyProtection="0"/>
    <xf numFmtId="0" fontId="88" fillId="0" borderId="6" applyNumberFormat="0" applyFill="0" applyAlignment="0" applyProtection="0"/>
    <xf numFmtId="0" fontId="89" fillId="0" borderId="7" applyNumberFormat="0" applyFill="0" applyAlignment="0" applyProtection="0"/>
    <xf numFmtId="0" fontId="89" fillId="0" borderId="0" applyNumberFormat="0" applyFill="0" applyBorder="0" applyAlignment="0" applyProtection="0"/>
    <xf numFmtId="0" fontId="90" fillId="0" borderId="8" applyNumberFormat="0" applyFill="0" applyAlignment="0" applyProtection="0"/>
    <xf numFmtId="0" fontId="91" fillId="30" borderId="9" applyNumberFormat="0" applyAlignment="0" applyProtection="0"/>
    <xf numFmtId="0" fontId="92" fillId="0" borderId="0" applyNumberFormat="0" applyFill="0" applyBorder="0" applyAlignment="0" applyProtection="0"/>
    <xf numFmtId="0" fontId="93" fillId="31" borderId="4" applyNumberFormat="0" applyAlignment="0" applyProtection="0"/>
    <xf numFmtId="0" fontId="0" fillId="0" borderId="0" applyFill="0" applyProtection="0">
      <alignment vertical="center"/>
    </xf>
    <xf numFmtId="0" fontId="94" fillId="0" borderId="0">
      <alignment vertical="center"/>
      <protection/>
    </xf>
    <xf numFmtId="0" fontId="78" fillId="0" borderId="0">
      <alignment vertical="center"/>
      <protection/>
    </xf>
    <xf numFmtId="0" fontId="94" fillId="0" borderId="0">
      <alignment vertical="center"/>
      <protection/>
    </xf>
    <xf numFmtId="0" fontId="27" fillId="0" borderId="0">
      <alignment vertical="center"/>
      <protection/>
    </xf>
    <xf numFmtId="0" fontId="42" fillId="0" borderId="0">
      <alignment/>
      <protection/>
    </xf>
    <xf numFmtId="0" fontId="95" fillId="32" borderId="0" applyNumberFormat="0" applyBorder="0" applyAlignment="0" applyProtection="0"/>
  </cellStyleXfs>
  <cellXfs count="568">
    <xf numFmtId="0" fontId="0" fillId="0" borderId="0" xfId="0" applyFill="1" applyAlignment="1" applyProtection="1">
      <alignment vertical="center"/>
      <protection/>
    </xf>
    <xf numFmtId="0" fontId="1" fillId="33" borderId="0" xfId="0" applyFont="1" applyFill="1" applyAlignment="1" applyProtection="1">
      <alignment vertical="center"/>
      <protection/>
    </xf>
    <xf numFmtId="0" fontId="1" fillId="33" borderId="0" xfId="0" applyFont="1" applyFill="1" applyAlignment="1" applyProtection="1">
      <alignment horizontal="center" vertical="center"/>
      <protection/>
    </xf>
    <xf numFmtId="0" fontId="1" fillId="33" borderId="10" xfId="0" applyFont="1" applyFill="1" applyBorder="1" applyAlignment="1" applyProtection="1">
      <alignment vertical="center"/>
      <protection/>
    </xf>
    <xf numFmtId="0" fontId="2" fillId="33" borderId="0" xfId="0" applyFont="1" applyFill="1" applyAlignment="1" applyProtection="1">
      <alignment horizontal="centerContinuous" vertical="center"/>
      <protection/>
    </xf>
    <xf numFmtId="0" fontId="1" fillId="33" borderId="0" xfId="0" applyFont="1" applyFill="1" applyAlignment="1" applyProtection="1">
      <alignment horizontal="centerContinuous" vertical="center"/>
      <protection/>
    </xf>
    <xf numFmtId="0" fontId="1" fillId="33" borderId="11" xfId="0" applyFont="1" applyFill="1" applyBorder="1" applyAlignment="1" applyProtection="1">
      <alignment vertical="center"/>
      <protection/>
    </xf>
    <xf numFmtId="0" fontId="3" fillId="33" borderId="0" xfId="0" applyFont="1" applyFill="1" applyAlignment="1" applyProtection="1">
      <alignment horizontal="center" vertical="center"/>
      <protection/>
    </xf>
    <xf numFmtId="0" fontId="3" fillId="33" borderId="0" xfId="0" applyFont="1" applyFill="1" applyAlignment="1" applyProtection="1">
      <alignment horizontal="right" vertical="center"/>
      <protection/>
    </xf>
    <xf numFmtId="0" fontId="4" fillId="33" borderId="0" xfId="0" applyFont="1" applyFill="1" applyAlignment="1" applyProtection="1">
      <alignment horizontal="right" vertical="center"/>
      <protection/>
    </xf>
    <xf numFmtId="0" fontId="3" fillId="33" borderId="0" xfId="0" applyFont="1" applyFill="1" applyAlignment="1" applyProtection="1">
      <alignment vertical="center"/>
      <protection/>
    </xf>
    <xf numFmtId="0" fontId="5" fillId="33" borderId="0" xfId="0" applyFont="1" applyFill="1" applyAlignment="1" applyProtection="1">
      <alignment vertical="center"/>
      <protection/>
    </xf>
    <xf numFmtId="0" fontId="1" fillId="33" borderId="0" xfId="0" applyFont="1" applyFill="1" applyAlignment="1" applyProtection="1">
      <alignment horizontal="right" vertical="center"/>
      <protection/>
    </xf>
    <xf numFmtId="0" fontId="5" fillId="33" borderId="0" xfId="0" applyFont="1" applyFill="1" applyAlignment="1" applyProtection="1">
      <alignment horizontal="right" vertical="center"/>
      <protection/>
    </xf>
    <xf numFmtId="0" fontId="5" fillId="33" borderId="0" xfId="0" applyFont="1" applyFill="1" applyAlignment="1" applyProtection="1">
      <alignment horizontal="center" vertical="center"/>
      <protection/>
    </xf>
    <xf numFmtId="0" fontId="1" fillId="33" borderId="12" xfId="0" applyFont="1" applyFill="1" applyBorder="1" applyAlignment="1" applyProtection="1">
      <alignment horizontal="center" vertical="center"/>
      <protection/>
    </xf>
    <xf numFmtId="0" fontId="1" fillId="33" borderId="12" xfId="0" applyFont="1" applyFill="1" applyBorder="1" applyAlignment="1" applyProtection="1">
      <alignment vertical="center"/>
      <protection/>
    </xf>
    <xf numFmtId="0" fontId="5" fillId="33" borderId="0" xfId="0" applyFont="1" applyFill="1" applyAlignment="1" applyProtection="1">
      <alignment horizontal="left" vertical="center" indent="1"/>
      <protection/>
    </xf>
    <xf numFmtId="0" fontId="3" fillId="33" borderId="11" xfId="0" applyFont="1" applyFill="1" applyBorder="1" applyAlignment="1" applyProtection="1">
      <alignment horizontal="center" vertical="center"/>
      <protection/>
    </xf>
    <xf numFmtId="0" fontId="3" fillId="33" borderId="0" xfId="0" applyFont="1" applyFill="1" applyAlignment="1" applyProtection="1">
      <alignment horizontal="centerContinuous" vertical="center"/>
      <protection/>
    </xf>
    <xf numFmtId="0" fontId="1" fillId="33" borderId="11" xfId="0" applyFont="1" applyFill="1" applyBorder="1" applyAlignment="1" applyProtection="1">
      <alignment horizontal="centerContinuous" vertical="center"/>
      <protection/>
    </xf>
    <xf numFmtId="0" fontId="6" fillId="33" borderId="0" xfId="0" applyFont="1" applyFill="1" applyAlignment="1" applyProtection="1">
      <alignment horizontal="center" vertical="center"/>
      <protection/>
    </xf>
    <xf numFmtId="0" fontId="1" fillId="33" borderId="0" xfId="0" applyFont="1" applyFill="1" applyAlignment="1" applyProtection="1">
      <alignment horizontal="left" vertical="center" indent="1"/>
      <protection/>
    </xf>
    <xf numFmtId="0" fontId="7" fillId="33" borderId="0" xfId="0" applyFont="1" applyFill="1" applyAlignment="1" applyProtection="1">
      <alignment horizontal="center" vertical="center"/>
      <protection/>
    </xf>
    <xf numFmtId="0" fontId="8" fillId="33" borderId="0" xfId="0" applyFont="1" applyFill="1" applyAlignment="1" applyProtection="1">
      <alignment vertical="center"/>
      <protection/>
    </xf>
    <xf numFmtId="0" fontId="9" fillId="33" borderId="11" xfId="0" applyFont="1" applyFill="1" applyBorder="1" applyAlignment="1" applyProtection="1">
      <alignment vertical="center"/>
      <protection/>
    </xf>
    <xf numFmtId="0" fontId="9" fillId="33" borderId="0" xfId="0" applyFont="1" applyFill="1" applyAlignment="1" applyProtection="1">
      <alignment vertical="center"/>
      <protection/>
    </xf>
    <xf numFmtId="0" fontId="10" fillId="33" borderId="0" xfId="0" applyFont="1" applyFill="1" applyAlignment="1" applyProtection="1">
      <alignment vertical="center"/>
      <protection/>
    </xf>
    <xf numFmtId="0" fontId="1" fillId="33" borderId="0" xfId="0" applyFont="1" applyFill="1" applyAlignment="1" applyProtection="1">
      <alignment horizontal="left" vertical="center"/>
      <protection/>
    </xf>
    <xf numFmtId="0" fontId="8" fillId="33" borderId="0" xfId="0" applyFont="1" applyFill="1" applyAlignment="1" applyProtection="1">
      <alignment horizontal="left" vertical="center"/>
      <protection/>
    </xf>
    <xf numFmtId="0" fontId="1" fillId="33" borderId="11" xfId="0" applyFont="1" applyFill="1" applyBorder="1" applyAlignment="1" applyProtection="1">
      <alignment horizontal="left" vertical="center"/>
      <protection/>
    </xf>
    <xf numFmtId="0" fontId="9" fillId="33" borderId="0" xfId="0" applyFont="1" applyFill="1" applyAlignment="1" applyProtection="1">
      <alignment horizontal="justify" vertical="top" wrapText="1"/>
      <protection/>
    </xf>
    <xf numFmtId="0" fontId="1" fillId="33" borderId="13" xfId="0" applyFont="1" applyFill="1" applyBorder="1" applyAlignment="1" applyProtection="1">
      <alignment vertical="center"/>
      <protection/>
    </xf>
    <xf numFmtId="0" fontId="1" fillId="33" borderId="14" xfId="0" applyFont="1" applyFill="1" applyBorder="1" applyAlignment="1" applyProtection="1">
      <alignment vertical="center"/>
      <protection/>
    </xf>
    <xf numFmtId="0" fontId="1" fillId="33" borderId="14" xfId="0" applyFont="1" applyFill="1" applyBorder="1" applyAlignment="1" applyProtection="1">
      <alignment horizontal="center" vertical="center"/>
      <protection/>
    </xf>
    <xf numFmtId="0" fontId="1" fillId="33" borderId="15" xfId="0" applyFont="1" applyFill="1" applyBorder="1" applyAlignment="1" applyProtection="1">
      <alignment vertical="center"/>
      <protection/>
    </xf>
    <xf numFmtId="0" fontId="11" fillId="33" borderId="16" xfId="0" applyFont="1" applyFill="1" applyBorder="1" applyAlignment="1" applyProtection="1">
      <alignment horizontal="center" vertical="center" wrapText="1"/>
      <protection/>
    </xf>
    <xf numFmtId="0" fontId="12" fillId="33" borderId="16" xfId="0" applyFont="1" applyFill="1" applyBorder="1" applyAlignment="1" applyProtection="1">
      <alignment horizontal="center" vertical="center"/>
      <protection/>
    </xf>
    <xf numFmtId="0" fontId="1" fillId="33" borderId="0" xfId="0" applyFont="1" applyFill="1" applyAlignment="1" applyProtection="1">
      <alignment horizontal="right" vertical="center" indent="1"/>
      <protection/>
    </xf>
    <xf numFmtId="0" fontId="12" fillId="33" borderId="0" xfId="0" applyFont="1" applyFill="1" applyAlignment="1" applyProtection="1">
      <alignment horizontal="center" vertical="center"/>
      <protection/>
    </xf>
    <xf numFmtId="0" fontId="1" fillId="0" borderId="0" xfId="0" applyFont="1" applyFill="1" applyAlignment="1" applyProtection="1">
      <alignment vertical="center"/>
      <protection/>
    </xf>
    <xf numFmtId="0" fontId="1" fillId="33" borderId="0" xfId="0" applyFont="1" applyFill="1" applyAlignment="1" applyProtection="1">
      <alignment vertical="center" textRotation="255"/>
      <protection/>
    </xf>
    <xf numFmtId="0" fontId="1" fillId="33" borderId="17" xfId="0" applyFont="1" applyFill="1" applyBorder="1" applyAlignment="1" applyProtection="1">
      <alignment horizontal="center" vertical="center"/>
      <protection/>
    </xf>
    <xf numFmtId="0" fontId="1" fillId="33" borderId="18" xfId="0" applyFont="1" applyFill="1" applyBorder="1" applyAlignment="1" applyProtection="1">
      <alignment horizontal="center" vertical="center"/>
      <protection/>
    </xf>
    <xf numFmtId="0" fontId="1" fillId="33" borderId="19" xfId="0" applyFont="1" applyFill="1" applyBorder="1" applyAlignment="1" applyProtection="1">
      <alignment horizontal="center" vertical="center"/>
      <protection/>
    </xf>
    <xf numFmtId="0" fontId="6" fillId="33" borderId="12" xfId="0" applyFont="1" applyFill="1" applyBorder="1" applyAlignment="1" applyProtection="1">
      <alignment horizontal="center" vertical="center"/>
      <protection/>
    </xf>
    <xf numFmtId="0" fontId="1" fillId="33" borderId="12" xfId="0" applyFont="1" applyFill="1" applyBorder="1" applyAlignment="1" applyProtection="1">
      <alignment horizontal="left" vertical="center" indent="1"/>
      <protection/>
    </xf>
    <xf numFmtId="0" fontId="13" fillId="0" borderId="0" xfId="0" applyFont="1" applyFill="1" applyAlignment="1" applyProtection="1">
      <alignment horizontal="left" vertical="center"/>
      <protection/>
    </xf>
    <xf numFmtId="0" fontId="14" fillId="0" borderId="0" xfId="0" applyFont="1" applyFill="1" applyAlignment="1" applyProtection="1">
      <alignment horizontal="justify" vertical="center"/>
      <protection/>
    </xf>
    <xf numFmtId="0" fontId="8" fillId="0" borderId="0" xfId="0" applyFont="1" applyFill="1" applyAlignment="1" applyProtection="1">
      <alignment horizontal="center" vertical="center"/>
      <protection/>
    </xf>
    <xf numFmtId="0" fontId="15" fillId="0" borderId="0" xfId="0" applyFont="1" applyFill="1" applyAlignment="1" applyProtection="1">
      <alignment horizontal="center" vertical="center" textRotation="255"/>
      <protection/>
    </xf>
    <xf numFmtId="0" fontId="8" fillId="0" borderId="0" xfId="0" applyFont="1" applyFill="1" applyAlignment="1" applyProtection="1">
      <alignment horizontal="center" vertical="center" wrapText="1"/>
      <protection/>
    </xf>
    <xf numFmtId="0" fontId="8" fillId="0" borderId="11" xfId="0" applyFont="1" applyFill="1" applyBorder="1" applyAlignment="1" applyProtection="1">
      <alignment horizontal="center" vertical="center" wrapText="1"/>
      <protection/>
    </xf>
    <xf numFmtId="0" fontId="13" fillId="0" borderId="14" xfId="0" applyFont="1" applyFill="1" applyBorder="1" applyAlignment="1" applyProtection="1">
      <alignment horizontal="left" vertical="center"/>
      <protection/>
    </xf>
    <xf numFmtId="0" fontId="1" fillId="33" borderId="17" xfId="0" applyFont="1" applyFill="1" applyBorder="1" applyAlignment="1" applyProtection="1">
      <alignment horizontal="right" vertical="center"/>
      <protection/>
    </xf>
    <xf numFmtId="0" fontId="1" fillId="33" borderId="17" xfId="0" applyFont="1" applyFill="1" applyBorder="1" applyAlignment="1" applyProtection="1">
      <alignment vertical="center"/>
      <protection/>
    </xf>
    <xf numFmtId="0" fontId="1" fillId="33" borderId="20" xfId="0" applyFont="1" applyFill="1" applyBorder="1" applyAlignment="1" applyProtection="1">
      <alignment vertical="center"/>
      <protection/>
    </xf>
    <xf numFmtId="0" fontId="9" fillId="33" borderId="21" xfId="0" applyFont="1" applyFill="1" applyBorder="1" applyAlignment="1" applyProtection="1">
      <alignment vertical="center"/>
      <protection/>
    </xf>
    <xf numFmtId="0" fontId="3" fillId="33" borderId="22" xfId="0" applyFont="1" applyFill="1" applyBorder="1" applyAlignment="1" applyProtection="1">
      <alignment vertical="center"/>
      <protection/>
    </xf>
    <xf numFmtId="0" fontId="3" fillId="33" borderId="23" xfId="0" applyFont="1" applyFill="1" applyBorder="1" applyAlignment="1" applyProtection="1">
      <alignment vertical="center"/>
      <protection/>
    </xf>
    <xf numFmtId="0" fontId="1" fillId="33" borderId="23" xfId="0" applyFont="1" applyFill="1" applyBorder="1" applyAlignment="1" applyProtection="1">
      <alignment vertical="center"/>
      <protection/>
    </xf>
    <xf numFmtId="0" fontId="1" fillId="33" borderId="23" xfId="0" applyFont="1" applyFill="1" applyBorder="1" applyAlignment="1" applyProtection="1">
      <alignment horizontal="right" vertical="center"/>
      <protection/>
    </xf>
    <xf numFmtId="0" fontId="1" fillId="33" borderId="23" xfId="0" applyFont="1" applyFill="1" applyBorder="1" applyAlignment="1" applyProtection="1">
      <alignment horizontal="center" vertical="center"/>
      <protection/>
    </xf>
    <xf numFmtId="0" fontId="1" fillId="33" borderId="24" xfId="0" applyFont="1" applyFill="1" applyBorder="1" applyAlignment="1" applyProtection="1">
      <alignment vertical="center"/>
      <protection/>
    </xf>
    <xf numFmtId="0" fontId="1" fillId="34" borderId="0" xfId="0" applyFont="1" applyFill="1" applyAlignment="1" applyProtection="1">
      <alignment horizontal="center" vertical="center"/>
      <protection/>
    </xf>
    <xf numFmtId="0" fontId="1" fillId="33" borderId="25" xfId="0" applyFont="1" applyFill="1" applyBorder="1" applyAlignment="1" applyProtection="1">
      <alignment horizontal="center" vertical="center"/>
      <protection/>
    </xf>
    <xf numFmtId="0" fontId="9" fillId="0" borderId="26" xfId="0" applyFont="1" applyFill="1" applyBorder="1" applyAlignment="1" applyProtection="1">
      <alignment vertical="center"/>
      <protection/>
    </xf>
    <xf numFmtId="0" fontId="8" fillId="33" borderId="0" xfId="0" applyFont="1" applyFill="1" applyAlignment="1" applyProtection="1">
      <alignment vertical="top"/>
      <protection/>
    </xf>
    <xf numFmtId="0" fontId="16" fillId="33" borderId="0" xfId="0" applyFont="1" applyFill="1" applyAlignment="1" applyProtection="1">
      <alignment vertical="center"/>
      <protection/>
    </xf>
    <xf numFmtId="0" fontId="17" fillId="33" borderId="0" xfId="0" applyFont="1" applyFill="1" applyAlignment="1" applyProtection="1">
      <alignment horizontal="center" vertical="center" shrinkToFit="1"/>
      <protection/>
    </xf>
    <xf numFmtId="0" fontId="1" fillId="33" borderId="0" xfId="0" applyFont="1" applyFill="1" applyAlignment="1" applyProtection="1">
      <alignment vertical="center" shrinkToFit="1"/>
      <protection/>
    </xf>
    <xf numFmtId="0" fontId="8" fillId="0" borderId="16" xfId="0" applyFont="1" applyFill="1" applyBorder="1" applyAlignment="1" applyProtection="1">
      <alignment horizontal="justify" vertical="center" wrapText="1"/>
      <protection/>
    </xf>
    <xf numFmtId="0" fontId="8" fillId="0" borderId="27" xfId="0" applyFont="1" applyFill="1" applyBorder="1" applyAlignment="1" applyProtection="1">
      <alignment horizontal="justify" vertical="center"/>
      <protection/>
    </xf>
    <xf numFmtId="0" fontId="8" fillId="0" borderId="28" xfId="0" applyFont="1" applyFill="1" applyBorder="1" applyAlignment="1" applyProtection="1">
      <alignment horizontal="justify" vertical="center" wrapText="1"/>
      <protection/>
    </xf>
    <xf numFmtId="0" fontId="8" fillId="0" borderId="27" xfId="0" applyFont="1" applyFill="1" applyBorder="1" applyAlignment="1" applyProtection="1">
      <alignment horizontal="left" vertical="center"/>
      <protection/>
    </xf>
    <xf numFmtId="0" fontId="18" fillId="33" borderId="0" xfId="0" applyFont="1" applyFill="1" applyAlignment="1" applyProtection="1">
      <alignment vertical="center"/>
      <protection/>
    </xf>
    <xf numFmtId="0" fontId="8" fillId="33" borderId="14" xfId="0" applyFont="1" applyFill="1" applyBorder="1" applyAlignment="1" applyProtection="1">
      <alignment vertical="top"/>
      <protection/>
    </xf>
    <xf numFmtId="0" fontId="8" fillId="33" borderId="14" xfId="0" applyFont="1" applyFill="1" applyBorder="1" applyAlignment="1" applyProtection="1">
      <alignment vertical="center"/>
      <protection/>
    </xf>
    <xf numFmtId="0" fontId="1" fillId="33" borderId="0" xfId="55" applyFont="1" applyFill="1" applyProtection="1">
      <alignment vertical="center"/>
      <protection/>
    </xf>
    <xf numFmtId="0" fontId="3" fillId="33" borderId="0" xfId="55" applyFont="1" applyFill="1" applyProtection="1">
      <alignment vertical="center"/>
      <protection/>
    </xf>
    <xf numFmtId="0" fontId="1" fillId="33" borderId="0" xfId="55" applyFont="1" applyFill="1" applyAlignment="1" applyProtection="1">
      <alignment horizontal="right" vertical="center"/>
      <protection/>
    </xf>
    <xf numFmtId="0" fontId="1" fillId="33" borderId="0" xfId="55" applyFont="1" applyFill="1" applyAlignment="1" applyProtection="1">
      <alignment horizontal="center" vertical="center"/>
      <protection/>
    </xf>
    <xf numFmtId="0" fontId="0" fillId="0" borderId="0" xfId="55" applyFill="1" applyProtection="1">
      <alignment vertical="center"/>
      <protection/>
    </xf>
    <xf numFmtId="0" fontId="22" fillId="33" borderId="10" xfId="55" applyFont="1" applyFill="1" applyBorder="1" applyProtection="1">
      <alignment vertical="center"/>
      <protection/>
    </xf>
    <xf numFmtId="0" fontId="22" fillId="33" borderId="0" xfId="55" applyFont="1" applyFill="1" applyProtection="1">
      <alignment vertical="center"/>
      <protection/>
    </xf>
    <xf numFmtId="0" fontId="4" fillId="33" borderId="0" xfId="55" applyFont="1" applyFill="1" applyAlignment="1" applyProtection="1">
      <alignment horizontal="center" vertical="center"/>
      <protection/>
    </xf>
    <xf numFmtId="0" fontId="22" fillId="33" borderId="11" xfId="55" applyFont="1" applyFill="1" applyBorder="1" applyProtection="1">
      <alignment vertical="center"/>
      <protection/>
    </xf>
    <xf numFmtId="0" fontId="1" fillId="33" borderId="10" xfId="55" applyFont="1" applyFill="1" applyBorder="1" applyProtection="1">
      <alignment vertical="center"/>
      <protection/>
    </xf>
    <xf numFmtId="0" fontId="9" fillId="33" borderId="21" xfId="55" applyFont="1" applyFill="1" applyBorder="1" applyProtection="1">
      <alignment vertical="center"/>
      <protection/>
    </xf>
    <xf numFmtId="0" fontId="4" fillId="33" borderId="0" xfId="55" applyFont="1" applyFill="1" applyProtection="1">
      <alignment vertical="center"/>
      <protection/>
    </xf>
    <xf numFmtId="0" fontId="1" fillId="33" borderId="11" xfId="55" applyFont="1" applyFill="1" applyBorder="1" applyProtection="1">
      <alignment vertical="center"/>
      <protection/>
    </xf>
    <xf numFmtId="0" fontId="17" fillId="33" borderId="0" xfId="55" applyFont="1" applyFill="1" applyAlignment="1" applyProtection="1">
      <alignment horizontal="right" vertical="center"/>
      <protection/>
    </xf>
    <xf numFmtId="0" fontId="17" fillId="33" borderId="0" xfId="55" applyFont="1" applyFill="1" applyAlignment="1" applyProtection="1">
      <alignment horizontal="left" vertical="center"/>
      <protection/>
    </xf>
    <xf numFmtId="0" fontId="17" fillId="33" borderId="0" xfId="55" applyFont="1" applyFill="1" applyProtection="1">
      <alignment vertical="center"/>
      <protection/>
    </xf>
    <xf numFmtId="0" fontId="5" fillId="33" borderId="0" xfId="55" applyFont="1" applyFill="1" applyProtection="1">
      <alignment vertical="center"/>
      <protection/>
    </xf>
    <xf numFmtId="0" fontId="5" fillId="33" borderId="0" xfId="55" applyFont="1" applyFill="1" applyAlignment="1" applyProtection="1">
      <alignment horizontal="right" vertical="center"/>
      <protection/>
    </xf>
    <xf numFmtId="0" fontId="1" fillId="33" borderId="11" xfId="55" applyFont="1" applyFill="1" applyBorder="1" applyAlignment="1" applyProtection="1">
      <alignment horizontal="centerContinuous" vertical="center"/>
      <protection/>
    </xf>
    <xf numFmtId="0" fontId="1" fillId="33" borderId="13" xfId="55" applyFont="1" applyFill="1" applyBorder="1" applyProtection="1">
      <alignment vertical="center"/>
      <protection/>
    </xf>
    <xf numFmtId="0" fontId="1" fillId="33" borderId="14" xfId="55" applyFont="1" applyFill="1" applyBorder="1" applyProtection="1">
      <alignment vertical="center"/>
      <protection/>
    </xf>
    <xf numFmtId="0" fontId="1" fillId="33" borderId="14" xfId="55" applyFont="1" applyFill="1" applyBorder="1" applyAlignment="1" applyProtection="1">
      <alignment horizontal="center" vertical="center"/>
      <protection/>
    </xf>
    <xf numFmtId="0" fontId="1" fillId="33" borderId="15" xfId="55" applyFont="1" applyFill="1" applyBorder="1" applyProtection="1">
      <alignment vertical="center"/>
      <protection/>
    </xf>
    <xf numFmtId="0" fontId="23" fillId="33" borderId="0" xfId="55" applyFont="1" applyFill="1" applyProtection="1">
      <alignment vertical="center"/>
      <protection/>
    </xf>
    <xf numFmtId="0" fontId="2" fillId="33" borderId="0" xfId="55" applyFont="1" applyFill="1" applyAlignment="1" applyProtection="1">
      <alignment horizontal="centerContinuous" vertical="center"/>
      <protection/>
    </xf>
    <xf numFmtId="0" fontId="1" fillId="33" borderId="0" xfId="55" applyFont="1" applyFill="1" applyAlignment="1" applyProtection="1">
      <alignment horizontal="centerContinuous" vertical="center"/>
      <protection/>
    </xf>
    <xf numFmtId="0" fontId="8" fillId="33" borderId="29" xfId="55" applyFont="1" applyFill="1" applyBorder="1" applyAlignment="1" applyProtection="1">
      <alignment vertical="center" wrapText="1"/>
      <protection/>
    </xf>
    <xf numFmtId="178" fontId="8" fillId="33" borderId="30" xfId="55" applyNumberFormat="1" applyFont="1" applyFill="1" applyBorder="1" applyAlignment="1" applyProtection="1">
      <alignment vertical="center" wrapText="1"/>
      <protection/>
    </xf>
    <xf numFmtId="0" fontId="8" fillId="33" borderId="31" xfId="55" applyFont="1" applyFill="1" applyBorder="1" applyAlignment="1" applyProtection="1">
      <alignment vertical="center" wrapText="1"/>
      <protection/>
    </xf>
    <xf numFmtId="0" fontId="8" fillId="33" borderId="32" xfId="55" applyFont="1" applyFill="1" applyBorder="1" applyAlignment="1" applyProtection="1">
      <alignment vertical="center" wrapText="1"/>
      <protection/>
    </xf>
    <xf numFmtId="178" fontId="8" fillId="33" borderId="33" xfId="55" applyNumberFormat="1" applyFont="1" applyFill="1" applyBorder="1" applyAlignment="1" applyProtection="1">
      <alignment vertical="center" wrapText="1"/>
      <protection/>
    </xf>
    <xf numFmtId="0" fontId="24" fillId="33" borderId="0" xfId="55" applyFont="1" applyFill="1" applyAlignment="1" applyProtection="1">
      <alignment horizontal="left" vertical="center"/>
      <protection/>
    </xf>
    <xf numFmtId="0" fontId="9" fillId="33" borderId="0" xfId="55" applyFont="1" applyFill="1" applyProtection="1">
      <alignment vertical="center"/>
      <protection/>
    </xf>
    <xf numFmtId="0" fontId="9" fillId="33" borderId="0" xfId="55" applyFont="1" applyFill="1" applyAlignment="1" applyProtection="1">
      <alignment horizontal="right" vertical="center"/>
      <protection/>
    </xf>
    <xf numFmtId="0" fontId="9" fillId="33" borderId="0" xfId="55" applyFont="1" applyFill="1" applyAlignment="1" applyProtection="1">
      <alignment horizontal="left" vertical="center"/>
      <protection/>
    </xf>
    <xf numFmtId="0" fontId="8" fillId="33" borderId="0" xfId="55" applyFont="1" applyFill="1" applyProtection="1">
      <alignment vertical="center"/>
      <protection/>
    </xf>
    <xf numFmtId="0" fontId="15" fillId="33" borderId="0" xfId="55" applyFont="1" applyFill="1" applyAlignment="1" applyProtection="1">
      <alignment horizontal="right" vertical="center"/>
      <protection/>
    </xf>
    <xf numFmtId="0" fontId="8" fillId="33" borderId="0" xfId="55" applyFont="1" applyFill="1" applyAlignment="1" applyProtection="1">
      <alignment horizontal="left" vertical="center"/>
      <protection/>
    </xf>
    <xf numFmtId="0" fontId="25" fillId="33" borderId="0" xfId="55" applyFont="1" applyFill="1" applyAlignment="1" applyProtection="1">
      <alignment horizontal="left" vertical="center"/>
      <protection/>
    </xf>
    <xf numFmtId="0" fontId="26" fillId="33" borderId="0" xfId="55" applyFont="1" applyFill="1" applyAlignment="1" applyProtection="1">
      <alignment horizontal="left" vertical="center"/>
      <protection/>
    </xf>
    <xf numFmtId="0" fontId="11" fillId="33" borderId="16" xfId="55" applyFont="1" applyFill="1" applyBorder="1" applyAlignment="1" applyProtection="1">
      <alignment horizontal="center" vertical="center" wrapText="1"/>
      <protection/>
    </xf>
    <xf numFmtId="0" fontId="12" fillId="33" borderId="16" xfId="55" applyFont="1" applyFill="1" applyBorder="1" applyAlignment="1" applyProtection="1">
      <alignment horizontal="center" vertical="center"/>
      <protection/>
    </xf>
    <xf numFmtId="0" fontId="10" fillId="33" borderId="0" xfId="55" applyFont="1" applyFill="1" applyProtection="1">
      <alignment vertical="center"/>
      <protection/>
    </xf>
    <xf numFmtId="0" fontId="3" fillId="33" borderId="0" xfId="55" applyFont="1" applyFill="1" applyAlignment="1" applyProtection="1">
      <alignment horizontal="centerContinuous" vertical="center"/>
      <protection/>
    </xf>
    <xf numFmtId="0" fontId="3" fillId="33" borderId="0" xfId="55" applyFont="1" applyFill="1" applyAlignment="1" applyProtection="1">
      <alignment horizontal="center" vertical="center"/>
      <protection/>
    </xf>
    <xf numFmtId="0" fontId="28" fillId="35" borderId="0" xfId="59" applyFont="1" applyFill="1">
      <alignment vertical="center"/>
      <protection/>
    </xf>
    <xf numFmtId="0" fontId="28" fillId="35" borderId="0" xfId="59" applyFont="1" applyFill="1" applyBorder="1">
      <alignment vertical="center"/>
      <protection/>
    </xf>
    <xf numFmtId="0" fontId="28" fillId="35" borderId="0" xfId="59" applyFont="1" applyFill="1" applyBorder="1" applyAlignment="1">
      <alignment horizontal="right" vertical="center"/>
      <protection/>
    </xf>
    <xf numFmtId="0" fontId="28" fillId="35" borderId="0" xfId="59" applyFont="1" applyFill="1" applyBorder="1" applyAlignment="1">
      <alignment horizontal="center" vertical="center"/>
      <protection/>
    </xf>
    <xf numFmtId="0" fontId="28" fillId="35" borderId="0" xfId="59" applyFont="1" applyFill="1" applyAlignment="1">
      <alignment horizontal="center" vertical="center"/>
      <protection/>
    </xf>
    <xf numFmtId="0" fontId="32" fillId="35" borderId="0" xfId="59" applyFont="1" applyFill="1" applyBorder="1" applyAlignment="1">
      <alignment vertical="center"/>
      <protection/>
    </xf>
    <xf numFmtId="0" fontId="28" fillId="35" borderId="34" xfId="59" applyFont="1" applyFill="1" applyBorder="1">
      <alignment vertical="center"/>
      <protection/>
    </xf>
    <xf numFmtId="0" fontId="28" fillId="35" borderId="35" xfId="59" applyFont="1" applyFill="1" applyBorder="1">
      <alignment vertical="center"/>
      <protection/>
    </xf>
    <xf numFmtId="0" fontId="28" fillId="35" borderId="36" xfId="59" applyFont="1" applyFill="1" applyBorder="1" applyAlignment="1">
      <alignment vertical="center"/>
      <protection/>
    </xf>
    <xf numFmtId="0" fontId="28" fillId="35" borderId="37" xfId="59" applyFont="1" applyFill="1" applyBorder="1" applyAlignment="1">
      <alignment vertical="center"/>
      <protection/>
    </xf>
    <xf numFmtId="0" fontId="28" fillId="35" borderId="38" xfId="59" applyFont="1" applyFill="1" applyBorder="1" applyAlignment="1">
      <alignment vertical="center"/>
      <protection/>
    </xf>
    <xf numFmtId="0" fontId="28" fillId="35" borderId="34" xfId="59" applyFont="1" applyFill="1" applyBorder="1" applyAlignment="1">
      <alignment vertical="center"/>
      <protection/>
    </xf>
    <xf numFmtId="0" fontId="28" fillId="35" borderId="0" xfId="59" applyFont="1" applyFill="1" applyBorder="1" applyAlignment="1">
      <alignment vertical="center"/>
      <protection/>
    </xf>
    <xf numFmtId="0" fontId="28" fillId="35" borderId="35" xfId="59" applyFont="1" applyFill="1" applyBorder="1" applyAlignment="1">
      <alignment vertical="center"/>
      <protection/>
    </xf>
    <xf numFmtId="0" fontId="30" fillId="35" borderId="0" xfId="59" applyFont="1" applyFill="1">
      <alignment vertical="center"/>
      <protection/>
    </xf>
    <xf numFmtId="0" fontId="35" fillId="35" borderId="0" xfId="59" applyFont="1" applyFill="1" applyBorder="1" applyAlignment="1">
      <alignment horizontal="left" vertical="center"/>
      <protection/>
    </xf>
    <xf numFmtId="0" fontId="35" fillId="35" borderId="0" xfId="59" applyFont="1" applyFill="1" applyBorder="1" applyAlignment="1">
      <alignment horizontal="right" vertical="center"/>
      <protection/>
    </xf>
    <xf numFmtId="0" fontId="37" fillId="35" borderId="0" xfId="59" applyFont="1" applyFill="1" applyBorder="1" applyAlignment="1">
      <alignment vertical="center"/>
      <protection/>
    </xf>
    <xf numFmtId="0" fontId="33" fillId="35" borderId="0" xfId="59" applyFont="1" applyFill="1" applyBorder="1" applyAlignment="1">
      <alignment horizontal="centerContinuous" vertical="center"/>
      <protection/>
    </xf>
    <xf numFmtId="0" fontId="28" fillId="35" borderId="0" xfId="59" applyFont="1" applyFill="1" applyBorder="1" applyAlignment="1">
      <alignment horizontal="centerContinuous" vertical="center"/>
      <protection/>
    </xf>
    <xf numFmtId="0" fontId="28" fillId="35" borderId="35" xfId="59" applyFont="1" applyFill="1" applyBorder="1" applyAlignment="1">
      <alignment horizontal="centerContinuous" vertical="center"/>
      <protection/>
    </xf>
    <xf numFmtId="0" fontId="28" fillId="35" borderId="39" xfId="59" applyFont="1" applyFill="1" applyBorder="1">
      <alignment vertical="center"/>
      <protection/>
    </xf>
    <xf numFmtId="0" fontId="28" fillId="35" borderId="40" xfId="59" applyFont="1" applyFill="1" applyBorder="1">
      <alignment vertical="center"/>
      <protection/>
    </xf>
    <xf numFmtId="0" fontId="28" fillId="35" borderId="40" xfId="59" applyFont="1" applyFill="1" applyBorder="1" applyAlignment="1">
      <alignment horizontal="center" vertical="center"/>
      <protection/>
    </xf>
    <xf numFmtId="0" fontId="28" fillId="35" borderId="41" xfId="59" applyFont="1" applyFill="1" applyBorder="1">
      <alignment vertical="center"/>
      <protection/>
    </xf>
    <xf numFmtId="0" fontId="29" fillId="36" borderId="0" xfId="59" applyFont="1" applyFill="1" applyBorder="1" applyAlignment="1">
      <alignment vertical="center"/>
      <protection/>
    </xf>
    <xf numFmtId="0" fontId="28" fillId="36" borderId="0" xfId="59" applyFont="1" applyFill="1" applyBorder="1">
      <alignment vertical="center"/>
      <protection/>
    </xf>
    <xf numFmtId="0" fontId="28" fillId="36" borderId="0" xfId="59" applyFont="1" applyFill="1" applyBorder="1" applyAlignment="1">
      <alignment horizontal="right" vertical="center"/>
      <protection/>
    </xf>
    <xf numFmtId="0" fontId="28" fillId="36" borderId="0" xfId="59" applyFont="1" applyFill="1" applyBorder="1" applyAlignment="1">
      <alignment horizontal="center" vertical="center"/>
      <protection/>
    </xf>
    <xf numFmtId="0" fontId="22" fillId="35" borderId="34" xfId="59" applyFont="1" applyFill="1" applyBorder="1" applyAlignment="1">
      <alignment vertical="center"/>
      <protection/>
    </xf>
    <xf numFmtId="0" fontId="33" fillId="36" borderId="0" xfId="59" applyFont="1" applyFill="1" applyBorder="1" applyAlignment="1">
      <alignment vertical="center"/>
      <protection/>
    </xf>
    <xf numFmtId="0" fontId="22" fillId="35" borderId="35" xfId="59" applyFont="1" applyFill="1" applyBorder="1" applyAlignment="1">
      <alignment vertical="center"/>
      <protection/>
    </xf>
    <xf numFmtId="0" fontId="96" fillId="6" borderId="0" xfId="57" applyFont="1" applyFill="1">
      <alignment vertical="center"/>
      <protection/>
    </xf>
    <xf numFmtId="0" fontId="96" fillId="0" borderId="0" xfId="57" applyFont="1">
      <alignment vertical="center"/>
      <protection/>
    </xf>
    <xf numFmtId="0" fontId="30" fillId="35" borderId="42" xfId="59" applyFont="1" applyFill="1" applyBorder="1" applyAlignment="1">
      <alignment horizontal="right" vertical="center"/>
      <protection/>
    </xf>
    <xf numFmtId="0" fontId="28" fillId="36" borderId="0" xfId="59" applyFont="1" applyFill="1" applyBorder="1" applyAlignment="1">
      <alignment horizontal="center" vertical="center"/>
      <protection/>
    </xf>
    <xf numFmtId="178" fontId="28" fillId="35" borderId="0" xfId="59" applyNumberFormat="1" applyFont="1" applyFill="1" applyBorder="1" applyAlignment="1">
      <alignment vertical="center"/>
      <protection/>
    </xf>
    <xf numFmtId="0" fontId="97" fillId="35" borderId="0" xfId="59" applyFont="1" applyFill="1" applyBorder="1" applyAlignment="1">
      <alignment horizontal="left" vertical="center"/>
      <protection/>
    </xf>
    <xf numFmtId="0" fontId="17" fillId="35" borderId="0" xfId="59" applyFont="1" applyFill="1" applyBorder="1" applyAlignment="1">
      <alignment horizontal="right" vertical="center"/>
      <protection/>
    </xf>
    <xf numFmtId="0" fontId="98" fillId="36" borderId="0" xfId="59" applyFont="1" applyFill="1" applyBorder="1" applyAlignment="1" applyProtection="1">
      <alignment horizontal="center" vertical="center" wrapText="1"/>
      <protection/>
    </xf>
    <xf numFmtId="0" fontId="36" fillId="36" borderId="0" xfId="59" applyFont="1" applyFill="1" applyBorder="1" applyAlignment="1" applyProtection="1">
      <alignment horizontal="center" vertical="center"/>
      <protection/>
    </xf>
    <xf numFmtId="0" fontId="3" fillId="35" borderId="0" xfId="59" applyFont="1" applyFill="1" applyBorder="1" applyAlignment="1">
      <alignment horizontal="centerContinuous" vertical="center"/>
      <protection/>
    </xf>
    <xf numFmtId="0" fontId="32" fillId="0" borderId="0" xfId="59" applyFont="1">
      <alignment vertical="center"/>
      <protection/>
    </xf>
    <xf numFmtId="0" fontId="28" fillId="0" borderId="0" xfId="59" applyFont="1">
      <alignment vertical="center"/>
      <protection/>
    </xf>
    <xf numFmtId="0" fontId="99" fillId="0" borderId="36" xfId="57" applyFont="1" applyBorder="1">
      <alignment vertical="center"/>
      <protection/>
    </xf>
    <xf numFmtId="0" fontId="99" fillId="0" borderId="37" xfId="57" applyFont="1" applyBorder="1">
      <alignment vertical="center"/>
      <protection/>
    </xf>
    <xf numFmtId="0" fontId="96" fillId="0" borderId="37" xfId="57" applyFont="1" applyBorder="1">
      <alignment vertical="center"/>
      <protection/>
    </xf>
    <xf numFmtId="0" fontId="99" fillId="0" borderId="37" xfId="57" applyFont="1" applyBorder="1" applyAlignment="1">
      <alignment horizontal="left" vertical="center"/>
      <protection/>
    </xf>
    <xf numFmtId="0" fontId="99" fillId="0" borderId="38" xfId="57" applyFont="1" applyBorder="1">
      <alignment vertical="center"/>
      <protection/>
    </xf>
    <xf numFmtId="0" fontId="99" fillId="0" borderId="34" xfId="57" applyFont="1" applyBorder="1">
      <alignment vertical="center"/>
      <protection/>
    </xf>
    <xf numFmtId="0" fontId="99" fillId="0" borderId="0" xfId="57" applyFont="1" applyBorder="1">
      <alignment vertical="center"/>
      <protection/>
    </xf>
    <xf numFmtId="0" fontId="96" fillId="0" borderId="0" xfId="57" applyFont="1" applyBorder="1">
      <alignment vertical="center"/>
      <protection/>
    </xf>
    <xf numFmtId="0" fontId="99" fillId="0" borderId="0" xfId="57" applyFont="1" applyBorder="1" applyAlignment="1">
      <alignment horizontal="center" vertical="center"/>
      <protection/>
    </xf>
    <xf numFmtId="0" fontId="99" fillId="0" borderId="35" xfId="57" applyFont="1" applyBorder="1">
      <alignment vertical="center"/>
      <protection/>
    </xf>
    <xf numFmtId="0" fontId="100" fillId="0" borderId="0" xfId="57" applyFont="1" applyBorder="1" applyAlignment="1">
      <alignment horizontal="right" vertical="center"/>
      <protection/>
    </xf>
    <xf numFmtId="0" fontId="101" fillId="0" borderId="43" xfId="57" applyFont="1" applyBorder="1" applyAlignment="1">
      <alignment horizontal="center" vertical="center"/>
      <protection/>
    </xf>
    <xf numFmtId="0" fontId="99" fillId="0" borderId="44" xfId="57" applyFont="1" applyBorder="1">
      <alignment vertical="center"/>
      <protection/>
    </xf>
    <xf numFmtId="0" fontId="99" fillId="0" borderId="45" xfId="57" applyFont="1" applyBorder="1">
      <alignment vertical="center"/>
      <protection/>
    </xf>
    <xf numFmtId="176" fontId="99" fillId="0" borderId="0" xfId="57" applyNumberFormat="1" applyFont="1" applyBorder="1">
      <alignment vertical="center"/>
      <protection/>
    </xf>
    <xf numFmtId="0" fontId="99" fillId="0" borderId="43" xfId="57" applyFont="1" applyBorder="1">
      <alignment vertical="center"/>
      <protection/>
    </xf>
    <xf numFmtId="0" fontId="96" fillId="0" borderId="35" xfId="57" applyFont="1" applyBorder="1">
      <alignment vertical="center"/>
      <protection/>
    </xf>
    <xf numFmtId="0" fontId="28" fillId="0" borderId="0" xfId="57" applyFont="1" applyBorder="1" applyAlignment="1">
      <alignment horizontal="right" vertical="center"/>
      <protection/>
    </xf>
    <xf numFmtId="0" fontId="99" fillId="0" borderId="46" xfId="57" applyFont="1" applyBorder="1">
      <alignment vertical="center"/>
      <protection/>
    </xf>
    <xf numFmtId="0" fontId="99" fillId="0" borderId="34" xfId="57" applyFont="1" applyBorder="1" applyAlignment="1">
      <alignment vertical="top"/>
      <protection/>
    </xf>
    <xf numFmtId="0" fontId="34" fillId="0" borderId="0" xfId="59" applyFont="1" applyBorder="1" applyAlignment="1">
      <alignment vertical="top"/>
      <protection/>
    </xf>
    <xf numFmtId="0" fontId="102" fillId="0" borderId="0" xfId="59" applyFont="1" applyBorder="1" applyAlignment="1">
      <alignment vertical="top"/>
      <protection/>
    </xf>
    <xf numFmtId="0" fontId="99" fillId="0" borderId="0" xfId="57" applyFont="1" applyBorder="1" applyAlignment="1">
      <alignment vertical="top"/>
      <protection/>
    </xf>
    <xf numFmtId="0" fontId="99" fillId="0" borderId="35" xfId="57" applyFont="1" applyBorder="1" applyAlignment="1">
      <alignment vertical="top"/>
      <protection/>
    </xf>
    <xf numFmtId="0" fontId="99" fillId="0" borderId="39" xfId="57" applyFont="1" applyBorder="1" applyAlignment="1">
      <alignment vertical="top"/>
      <protection/>
    </xf>
    <xf numFmtId="0" fontId="34" fillId="0" borderId="40" xfId="59" applyFont="1" applyBorder="1" applyAlignment="1">
      <alignment vertical="top"/>
      <protection/>
    </xf>
    <xf numFmtId="0" fontId="99" fillId="0" borderId="40" xfId="57" applyFont="1" applyBorder="1" applyAlignment="1">
      <alignment vertical="top"/>
      <protection/>
    </xf>
    <xf numFmtId="0" fontId="99" fillId="0" borderId="41" xfId="57" applyFont="1" applyBorder="1" applyAlignment="1">
      <alignment vertical="top"/>
      <protection/>
    </xf>
    <xf numFmtId="0" fontId="99" fillId="0" borderId="0" xfId="57" applyFont="1" applyAlignment="1">
      <alignment vertical="top"/>
      <protection/>
    </xf>
    <xf numFmtId="0" fontId="28" fillId="0" borderId="0" xfId="59" applyFont="1" applyAlignment="1">
      <alignment vertical="top"/>
      <protection/>
    </xf>
    <xf numFmtId="0" fontId="28" fillId="6" borderId="0" xfId="59" applyFont="1" applyFill="1">
      <alignment vertical="center"/>
      <protection/>
    </xf>
    <xf numFmtId="0" fontId="28" fillId="6" borderId="47" xfId="59" applyFont="1" applyFill="1" applyBorder="1" applyAlignment="1">
      <alignment horizontal="center" vertical="center"/>
      <protection/>
    </xf>
    <xf numFmtId="0" fontId="28" fillId="0" borderId="47" xfId="59" applyFont="1" applyBorder="1" applyAlignment="1">
      <alignment horizontal="center" vertical="center"/>
      <protection/>
    </xf>
    <xf numFmtId="0" fontId="28" fillId="6" borderId="48" xfId="59" applyFont="1" applyFill="1" applyBorder="1" applyAlignment="1">
      <alignment horizontal="center" vertical="center"/>
      <protection/>
    </xf>
    <xf numFmtId="0" fontId="28" fillId="0" borderId="48" xfId="59" applyFont="1" applyBorder="1" applyAlignment="1">
      <alignment horizontal="center" vertical="center" wrapText="1"/>
      <protection/>
    </xf>
    <xf numFmtId="0" fontId="28" fillId="0" borderId="47" xfId="59" applyFont="1" applyBorder="1" applyAlignment="1">
      <alignment vertical="center" shrinkToFit="1"/>
      <protection/>
    </xf>
    <xf numFmtId="180" fontId="28" fillId="6" borderId="47" xfId="59" applyNumberFormat="1" applyFont="1" applyFill="1" applyBorder="1" applyAlignment="1">
      <alignment vertical="center" shrinkToFit="1"/>
      <protection/>
    </xf>
    <xf numFmtId="180" fontId="28" fillId="0" borderId="47" xfId="59" applyNumberFormat="1" applyFont="1" applyBorder="1" applyAlignment="1">
      <alignment vertical="center" shrinkToFit="1"/>
      <protection/>
    </xf>
    <xf numFmtId="0" fontId="30" fillId="0" borderId="0" xfId="59" applyFont="1">
      <alignment vertical="center"/>
      <protection/>
    </xf>
    <xf numFmtId="0" fontId="34" fillId="0" borderId="0" xfId="59" applyFont="1">
      <alignment vertical="center"/>
      <protection/>
    </xf>
    <xf numFmtId="0" fontId="99" fillId="0" borderId="0" xfId="57" applyFont="1">
      <alignment vertical="center"/>
      <protection/>
    </xf>
    <xf numFmtId="0" fontId="28" fillId="0" borderId="0" xfId="60" applyFont="1" applyAlignment="1">
      <alignment horizontal="left" vertical="center"/>
      <protection/>
    </xf>
    <xf numFmtId="181" fontId="28" fillId="0" borderId="0" xfId="60" applyNumberFormat="1" applyFont="1" applyAlignment="1">
      <alignment vertical="center"/>
      <protection/>
    </xf>
    <xf numFmtId="0" fontId="28" fillId="0" borderId="0" xfId="60" applyFont="1" applyAlignment="1">
      <alignment vertical="center"/>
      <protection/>
    </xf>
    <xf numFmtId="0" fontId="99" fillId="0" borderId="47" xfId="57" applyFont="1" applyBorder="1" applyAlignment="1">
      <alignment vertical="center" shrinkToFit="1"/>
      <protection/>
    </xf>
    <xf numFmtId="9" fontId="99" fillId="6" borderId="47" xfId="57" applyNumberFormat="1" applyFont="1" applyFill="1" applyBorder="1">
      <alignment vertical="center"/>
      <protection/>
    </xf>
    <xf numFmtId="0" fontId="103" fillId="0" borderId="47" xfId="57" applyFont="1" applyBorder="1">
      <alignment vertical="center"/>
      <protection/>
    </xf>
    <xf numFmtId="0" fontId="96" fillId="6" borderId="47" xfId="57" applyFont="1" applyFill="1" applyBorder="1">
      <alignment vertical="center"/>
      <protection/>
    </xf>
    <xf numFmtId="0" fontId="96" fillId="0" borderId="47" xfId="57" applyFont="1" applyBorder="1">
      <alignment vertical="center"/>
      <protection/>
    </xf>
    <xf numFmtId="0" fontId="28" fillId="0" borderId="47" xfId="60" applyFont="1" applyBorder="1" applyAlignment="1">
      <alignment horizontal="center" vertical="center"/>
      <protection/>
    </xf>
    <xf numFmtId="0" fontId="99" fillId="0" borderId="47" xfId="57" applyFont="1" applyBorder="1">
      <alignment vertical="center"/>
      <protection/>
    </xf>
    <xf numFmtId="182" fontId="28" fillId="0" borderId="47" xfId="60" applyNumberFormat="1" applyFont="1" applyBorder="1" applyAlignment="1">
      <alignment vertical="center"/>
      <protection/>
    </xf>
    <xf numFmtId="0" fontId="28" fillId="0" borderId="47" xfId="60" applyFont="1" applyBorder="1" applyAlignment="1">
      <alignment vertical="center"/>
      <protection/>
    </xf>
    <xf numFmtId="0" fontId="99" fillId="6" borderId="47" xfId="57" applyFont="1" applyFill="1" applyBorder="1">
      <alignment vertical="center"/>
      <protection/>
    </xf>
    <xf numFmtId="183" fontId="96" fillId="36" borderId="47" xfId="57" applyNumberFormat="1" applyFont="1" applyFill="1" applyBorder="1">
      <alignment vertical="center"/>
      <protection/>
    </xf>
    <xf numFmtId="0" fontId="28" fillId="0" borderId="0" xfId="60" applyFont="1" applyBorder="1" applyAlignment="1">
      <alignment horizontal="center" vertical="center"/>
      <protection/>
    </xf>
    <xf numFmtId="0" fontId="96" fillId="0" borderId="0" xfId="57" applyFont="1" applyBorder="1" applyAlignment="1">
      <alignment vertical="center"/>
      <protection/>
    </xf>
    <xf numFmtId="0" fontId="104" fillId="0" borderId="0" xfId="57" applyFont="1" applyBorder="1" applyAlignment="1">
      <alignment vertical="center"/>
      <protection/>
    </xf>
    <xf numFmtId="0" fontId="96" fillId="0" borderId="0" xfId="57" applyFont="1" applyFill="1" applyBorder="1">
      <alignment vertical="center"/>
      <protection/>
    </xf>
    <xf numFmtId="0" fontId="96" fillId="0" borderId="0" xfId="57" applyFont="1" applyBorder="1" applyAlignment="1">
      <alignment horizontal="left" vertical="center"/>
      <protection/>
    </xf>
    <xf numFmtId="183" fontId="96" fillId="0" borderId="0" xfId="57" applyNumberFormat="1" applyFont="1" applyFill="1" applyBorder="1">
      <alignment vertical="center"/>
      <protection/>
    </xf>
    <xf numFmtId="0" fontId="96" fillId="0" borderId="0" xfId="57" applyFont="1" applyAlignment="1">
      <alignment horizontal="center" vertical="center"/>
      <protection/>
    </xf>
    <xf numFmtId="0" fontId="28" fillId="0" borderId="40" xfId="59" applyFont="1" applyBorder="1" applyAlignment="1">
      <alignment vertical="center" wrapText="1"/>
      <protection/>
    </xf>
    <xf numFmtId="0" fontId="28" fillId="0" borderId="48" xfId="59" applyFont="1" applyBorder="1" applyAlignment="1">
      <alignment horizontal="center" vertical="center"/>
      <protection/>
    </xf>
    <xf numFmtId="177" fontId="28" fillId="0" borderId="47" xfId="59" applyNumberFormat="1" applyFont="1" applyFill="1" applyBorder="1" applyAlignment="1">
      <alignment vertical="center" shrinkToFit="1"/>
      <protection/>
    </xf>
    <xf numFmtId="177" fontId="28" fillId="0" borderId="49" xfId="59" applyNumberFormat="1" applyFont="1" applyFill="1" applyBorder="1" applyAlignment="1">
      <alignment vertical="center" shrinkToFit="1"/>
      <protection/>
    </xf>
    <xf numFmtId="177" fontId="28" fillId="0" borderId="50" xfId="59" applyNumberFormat="1" applyFont="1" applyBorder="1" applyAlignment="1">
      <alignment vertical="center" shrinkToFit="1"/>
      <protection/>
    </xf>
    <xf numFmtId="177" fontId="28" fillId="0" borderId="51" xfId="59" applyNumberFormat="1" applyFont="1" applyBorder="1" applyAlignment="1">
      <alignment vertical="center" shrinkToFit="1"/>
      <protection/>
    </xf>
    <xf numFmtId="177" fontId="28" fillId="0" borderId="47" xfId="59" applyNumberFormat="1" applyFont="1" applyBorder="1" applyAlignment="1">
      <alignment vertical="center" shrinkToFit="1"/>
      <protection/>
    </xf>
    <xf numFmtId="177" fontId="28" fillId="0" borderId="48" xfId="59" applyNumberFormat="1" applyFont="1" applyBorder="1" applyAlignment="1">
      <alignment vertical="center" shrinkToFit="1"/>
      <protection/>
    </xf>
    <xf numFmtId="0" fontId="28" fillId="0" borderId="51" xfId="59" applyFont="1" applyBorder="1" applyAlignment="1">
      <alignment vertical="center" shrinkToFit="1"/>
      <protection/>
    </xf>
    <xf numFmtId="178" fontId="28" fillId="0" borderId="47" xfId="59" applyNumberFormat="1" applyFont="1" applyFill="1" applyBorder="1" applyAlignment="1">
      <alignment vertical="center" shrinkToFit="1"/>
      <protection/>
    </xf>
    <xf numFmtId="178" fontId="28" fillId="0" borderId="49" xfId="59" applyNumberFormat="1" applyFont="1" applyFill="1" applyBorder="1" applyAlignment="1">
      <alignment vertical="center" shrinkToFit="1"/>
      <protection/>
    </xf>
    <xf numFmtId="178" fontId="28" fillId="0" borderId="50" xfId="59" applyNumberFormat="1" applyFont="1" applyFill="1" applyBorder="1" applyAlignment="1">
      <alignment vertical="center" shrinkToFit="1"/>
      <protection/>
    </xf>
    <xf numFmtId="0" fontId="28" fillId="0" borderId="0" xfId="59" applyFont="1" applyBorder="1" applyAlignment="1">
      <alignment vertical="center" shrinkToFit="1"/>
      <protection/>
    </xf>
    <xf numFmtId="178" fontId="28" fillId="0" borderId="0" xfId="59" applyNumberFormat="1" applyFont="1" applyFill="1" applyBorder="1" applyAlignment="1">
      <alignment vertical="center" shrinkToFit="1"/>
      <protection/>
    </xf>
    <xf numFmtId="0" fontId="28" fillId="0" borderId="0" xfId="57" applyFont="1">
      <alignment vertical="center"/>
      <protection/>
    </xf>
    <xf numFmtId="0" fontId="34" fillId="0" borderId="0" xfId="57" applyFont="1">
      <alignment vertical="center"/>
      <protection/>
    </xf>
    <xf numFmtId="0" fontId="28" fillId="0" borderId="0" xfId="57" applyFont="1" applyAlignment="1">
      <alignment vertical="top"/>
      <protection/>
    </xf>
    <xf numFmtId="0" fontId="28" fillId="0" borderId="47" xfId="57" applyFont="1" applyBorder="1" applyAlignment="1">
      <alignment vertical="center" shrinkToFit="1"/>
      <protection/>
    </xf>
    <xf numFmtId="180" fontId="28" fillId="0" borderId="47" xfId="59" applyNumberFormat="1" applyFont="1" applyFill="1" applyBorder="1" applyAlignment="1">
      <alignment vertical="center" shrinkToFit="1"/>
      <protection/>
    </xf>
    <xf numFmtId="0" fontId="28" fillId="0" borderId="37" xfId="57" applyFont="1" applyBorder="1" applyAlignment="1">
      <alignment vertical="center" shrinkToFit="1"/>
      <protection/>
    </xf>
    <xf numFmtId="180" fontId="28" fillId="0" borderId="37" xfId="59" applyNumberFormat="1" applyFont="1" applyFill="1" applyBorder="1" applyAlignment="1">
      <alignment vertical="center" shrinkToFit="1"/>
      <protection/>
    </xf>
    <xf numFmtId="0" fontId="28" fillId="0" borderId="0" xfId="57" applyFont="1" applyBorder="1" applyAlignment="1">
      <alignment vertical="top" wrapText="1"/>
      <protection/>
    </xf>
    <xf numFmtId="0" fontId="28" fillId="0" borderId="0" xfId="57" applyFont="1" applyBorder="1" applyAlignment="1">
      <alignment horizontal="center" vertical="top"/>
      <protection/>
    </xf>
    <xf numFmtId="0" fontId="28" fillId="0" borderId="0" xfId="57" applyFont="1" applyBorder="1" applyAlignment="1">
      <alignment horizontal="left" vertical="center"/>
      <protection/>
    </xf>
    <xf numFmtId="0" fontId="28" fillId="0" borderId="0" xfId="57" applyFont="1" applyBorder="1" applyAlignment="1">
      <alignment vertical="center" shrinkToFit="1"/>
      <protection/>
    </xf>
    <xf numFmtId="180" fontId="28" fillId="0" borderId="0" xfId="59" applyNumberFormat="1" applyFont="1" applyFill="1" applyBorder="1" applyAlignment="1">
      <alignment vertical="center" shrinkToFit="1"/>
      <protection/>
    </xf>
    <xf numFmtId="0" fontId="28" fillId="0" borderId="0" xfId="57" applyFont="1" applyBorder="1" applyAlignment="1">
      <alignment vertical="top"/>
      <protection/>
    </xf>
    <xf numFmtId="178" fontId="28" fillId="0" borderId="0" xfId="57" applyNumberFormat="1" applyFont="1" applyBorder="1" applyAlignment="1">
      <alignment vertical="top"/>
      <protection/>
    </xf>
    <xf numFmtId="178" fontId="28" fillId="0" borderId="0" xfId="57" applyNumberFormat="1" applyFont="1" applyBorder="1" applyAlignment="1">
      <alignment horizontal="center" vertical="top"/>
      <protection/>
    </xf>
    <xf numFmtId="0" fontId="28" fillId="0" borderId="0" xfId="59" applyFont="1" applyFill="1">
      <alignment vertical="center"/>
      <protection/>
    </xf>
    <xf numFmtId="0" fontId="28" fillId="0" borderId="40" xfId="59" applyFont="1" applyBorder="1" applyAlignment="1">
      <alignment vertical="center" shrinkToFit="1"/>
      <protection/>
    </xf>
    <xf numFmtId="178" fontId="28" fillId="0" borderId="52" xfId="59" applyNumberFormat="1" applyFont="1" applyFill="1" applyBorder="1">
      <alignment vertical="center"/>
      <protection/>
    </xf>
    <xf numFmtId="178" fontId="28" fillId="0" borderId="40" xfId="59" applyNumberFormat="1" applyFont="1" applyFill="1" applyBorder="1">
      <alignment vertical="center"/>
      <protection/>
    </xf>
    <xf numFmtId="178" fontId="28" fillId="0" borderId="47" xfId="59" applyNumberFormat="1" applyFont="1" applyBorder="1" applyAlignment="1">
      <alignment horizontal="center" vertical="center"/>
      <protection/>
    </xf>
    <xf numFmtId="177" fontId="28" fillId="0" borderId="53" xfId="59" applyNumberFormat="1" applyFont="1" applyBorder="1" applyAlignment="1">
      <alignment vertical="center" shrinkToFit="1"/>
      <protection/>
    </xf>
    <xf numFmtId="0" fontId="99" fillId="0" borderId="47" xfId="57" applyFont="1" applyBorder="1" quotePrefix="1">
      <alignment vertical="center"/>
      <protection/>
    </xf>
    <xf numFmtId="178" fontId="99" fillId="0" borderId="47" xfId="57" applyNumberFormat="1" applyFont="1" applyBorder="1" applyAlignment="1">
      <alignment vertical="center" shrinkToFit="1"/>
      <protection/>
    </xf>
    <xf numFmtId="0" fontId="34" fillId="0" borderId="0" xfId="57" applyFont="1" applyAlignment="1">
      <alignment vertical="top"/>
      <protection/>
    </xf>
    <xf numFmtId="0" fontId="31" fillId="35" borderId="0" xfId="59" applyFont="1" applyFill="1" applyBorder="1" applyAlignment="1">
      <alignment horizontal="centerContinuous" vertical="center"/>
      <protection/>
    </xf>
    <xf numFmtId="0" fontId="34" fillId="35" borderId="44" xfId="59" applyFont="1" applyFill="1" applyBorder="1" applyAlignment="1">
      <alignment vertical="center"/>
      <protection/>
    </xf>
    <xf numFmtId="0" fontId="28" fillId="35" borderId="45" xfId="59" applyFont="1" applyFill="1" applyBorder="1" applyAlignment="1">
      <alignment vertical="center"/>
      <protection/>
    </xf>
    <xf numFmtId="0" fontId="28" fillId="35" borderId="0" xfId="59" applyFont="1" applyFill="1" applyAlignment="1">
      <alignment vertical="center"/>
      <protection/>
    </xf>
    <xf numFmtId="0" fontId="33" fillId="35" borderId="0" xfId="59" applyFont="1" applyFill="1" applyBorder="1" applyAlignment="1">
      <alignment horizontal="center" vertical="center"/>
      <protection/>
    </xf>
    <xf numFmtId="0" fontId="33" fillId="35" borderId="0" xfId="59" applyFont="1" applyFill="1" applyBorder="1" applyAlignment="1">
      <alignment horizontal="right" vertical="center"/>
      <protection/>
    </xf>
    <xf numFmtId="0" fontId="28" fillId="35" borderId="43" xfId="59" applyFont="1" applyFill="1" applyBorder="1" applyAlignment="1">
      <alignment horizontal="center" vertical="center"/>
      <protection/>
    </xf>
    <xf numFmtId="0" fontId="34" fillId="35" borderId="35" xfId="59" applyFont="1" applyFill="1" applyBorder="1">
      <alignment vertical="center"/>
      <protection/>
    </xf>
    <xf numFmtId="0" fontId="34" fillId="35" borderId="0" xfId="59" applyFont="1" applyFill="1">
      <alignment vertical="center"/>
      <protection/>
    </xf>
    <xf numFmtId="0" fontId="45" fillId="35" borderId="0" xfId="59" applyFont="1" applyFill="1" applyBorder="1" applyAlignment="1">
      <alignment horizontal="right" vertical="center"/>
      <protection/>
    </xf>
    <xf numFmtId="0" fontId="35" fillId="35" borderId="0" xfId="59" applyFont="1" applyFill="1" applyBorder="1" applyAlignment="1">
      <alignment vertical="center"/>
      <protection/>
    </xf>
    <xf numFmtId="0" fontId="46" fillId="35" borderId="0" xfId="59" applyFont="1" applyFill="1" applyBorder="1" applyAlignment="1">
      <alignment vertical="center"/>
      <protection/>
    </xf>
    <xf numFmtId="0" fontId="46" fillId="35" borderId="0" xfId="59" applyFont="1" applyFill="1" applyBorder="1" applyAlignment="1">
      <alignment horizontal="right" vertical="center"/>
      <protection/>
    </xf>
    <xf numFmtId="0" fontId="37" fillId="35" borderId="0" xfId="59" applyFont="1" applyFill="1" applyBorder="1">
      <alignment vertical="center"/>
      <protection/>
    </xf>
    <xf numFmtId="0" fontId="0" fillId="36" borderId="0" xfId="0" applyFill="1" applyAlignment="1" applyProtection="1">
      <alignment vertical="center"/>
      <protection/>
    </xf>
    <xf numFmtId="0" fontId="1" fillId="33" borderId="0" xfId="55" applyFont="1" applyFill="1" applyProtection="1">
      <alignment vertical="center"/>
      <protection/>
    </xf>
    <xf numFmtId="0" fontId="1" fillId="33" borderId="0" xfId="55" applyFont="1" applyFill="1" applyAlignment="1" applyProtection="1">
      <alignment horizontal="center" vertical="center"/>
      <protection/>
    </xf>
    <xf numFmtId="0" fontId="35" fillId="33" borderId="0" xfId="55" applyFont="1" applyFill="1" applyProtection="1">
      <alignment vertical="center"/>
      <protection/>
    </xf>
    <xf numFmtId="0" fontId="28" fillId="33" borderId="0" xfId="55" applyFont="1" applyFill="1" applyProtection="1">
      <alignment vertical="center"/>
      <protection/>
    </xf>
    <xf numFmtId="0" fontId="35" fillId="33" borderId="0" xfId="55" applyFont="1" applyFill="1" applyProtection="1">
      <alignment vertical="center"/>
      <protection/>
    </xf>
    <xf numFmtId="0" fontId="33" fillId="33" borderId="0" xfId="55" applyFont="1" applyFill="1" applyProtection="1">
      <alignment vertical="center"/>
      <protection/>
    </xf>
    <xf numFmtId="0" fontId="47" fillId="33" borderId="0" xfId="55" applyFont="1" applyFill="1" applyAlignment="1" applyProtection="1">
      <alignment vertical="top"/>
      <protection/>
    </xf>
    <xf numFmtId="0" fontId="105" fillId="33" borderId="0" xfId="55" applyFont="1" applyFill="1" applyProtection="1">
      <alignment vertical="center"/>
      <protection/>
    </xf>
    <xf numFmtId="0" fontId="106" fillId="0" borderId="0" xfId="57" applyFont="1">
      <alignment vertical="center"/>
      <protection/>
    </xf>
    <xf numFmtId="0" fontId="107" fillId="33" borderId="0" xfId="55" applyFont="1" applyFill="1" applyProtection="1">
      <alignment vertical="center"/>
      <protection/>
    </xf>
    <xf numFmtId="0" fontId="34" fillId="0" borderId="0" xfId="57" applyFont="1">
      <alignment vertical="center"/>
      <protection/>
    </xf>
    <xf numFmtId="0" fontId="50" fillId="0" borderId="0" xfId="0" applyFont="1" applyFill="1" applyAlignment="1" applyProtection="1">
      <alignment horizontal="left" vertical="center"/>
      <protection/>
    </xf>
    <xf numFmtId="0" fontId="50" fillId="33" borderId="14" xfId="0" applyFont="1" applyFill="1" applyBorder="1" applyAlignment="1" applyProtection="1">
      <alignment vertical="center"/>
      <protection/>
    </xf>
    <xf numFmtId="0" fontId="3" fillId="33" borderId="0" xfId="55" applyFont="1" applyFill="1" applyProtection="1">
      <alignment vertical="center"/>
      <protection/>
    </xf>
    <xf numFmtId="0" fontId="1" fillId="33" borderId="0" xfId="55" applyFont="1" applyFill="1" applyAlignment="1" applyProtection="1">
      <alignment horizontal="right" vertical="center"/>
      <protection/>
    </xf>
    <xf numFmtId="0" fontId="1" fillId="33" borderId="10" xfId="55" applyFont="1" applyFill="1" applyBorder="1" applyProtection="1">
      <alignment vertical="center"/>
      <protection/>
    </xf>
    <xf numFmtId="0" fontId="1" fillId="33" borderId="20" xfId="55" applyFont="1" applyFill="1" applyBorder="1" applyProtection="1">
      <alignment vertical="center"/>
      <protection/>
    </xf>
    <xf numFmtId="0" fontId="1" fillId="33" borderId="11" xfId="55" applyFont="1" applyFill="1" applyBorder="1" applyProtection="1">
      <alignment vertical="center"/>
      <protection/>
    </xf>
    <xf numFmtId="0" fontId="1" fillId="33" borderId="0" xfId="55" applyFont="1" applyFill="1" applyAlignment="1" applyProtection="1">
      <alignment horizontal="left" vertical="center"/>
      <protection/>
    </xf>
    <xf numFmtId="0" fontId="3" fillId="33" borderId="0" xfId="55" applyFont="1" applyFill="1" applyAlignment="1" applyProtection="1">
      <alignment horizontal="right" vertical="center"/>
      <protection/>
    </xf>
    <xf numFmtId="0" fontId="35" fillId="33" borderId="0" xfId="55" applyFont="1" applyFill="1" applyAlignment="1" applyProtection="1">
      <alignment horizontal="left" vertical="center"/>
      <protection/>
    </xf>
    <xf numFmtId="0" fontId="35" fillId="33" borderId="0" xfId="55" applyFont="1" applyFill="1" applyAlignment="1" applyProtection="1">
      <alignment horizontal="right" vertical="center"/>
      <protection/>
    </xf>
    <xf numFmtId="0" fontId="28" fillId="33" borderId="0" xfId="55" applyFont="1" applyFill="1" applyAlignment="1" applyProtection="1">
      <alignment horizontal="center" vertical="center"/>
      <protection/>
    </xf>
    <xf numFmtId="0" fontId="1" fillId="33" borderId="11" xfId="55" applyFont="1" applyFill="1" applyBorder="1" applyAlignment="1" applyProtection="1">
      <alignment horizontal="centerContinuous" vertical="center"/>
      <protection/>
    </xf>
    <xf numFmtId="0" fontId="1" fillId="33" borderId="13" xfId="55" applyFont="1" applyFill="1" applyBorder="1" applyProtection="1">
      <alignment vertical="center"/>
      <protection/>
    </xf>
    <xf numFmtId="0" fontId="1" fillId="33" borderId="14" xfId="55" applyFont="1" applyFill="1" applyBorder="1" applyProtection="1">
      <alignment vertical="center"/>
      <protection/>
    </xf>
    <xf numFmtId="0" fontId="1" fillId="33" borderId="14" xfId="55" applyFont="1" applyFill="1" applyBorder="1" applyAlignment="1" applyProtection="1">
      <alignment horizontal="center" vertical="center"/>
      <protection/>
    </xf>
    <xf numFmtId="0" fontId="1" fillId="33" borderId="15" xfId="55" applyFont="1" applyFill="1" applyBorder="1" applyProtection="1">
      <alignment vertical="center"/>
      <protection/>
    </xf>
    <xf numFmtId="0" fontId="3" fillId="33" borderId="0" xfId="55" applyFont="1" applyFill="1" applyAlignment="1" applyProtection="1">
      <alignment horizontal="centerContinuous" vertical="center"/>
      <protection/>
    </xf>
    <xf numFmtId="0" fontId="1" fillId="33" borderId="0" xfId="55" applyFont="1" applyFill="1" applyAlignment="1" applyProtection="1">
      <alignment horizontal="centerContinuous" vertical="center"/>
      <protection/>
    </xf>
    <xf numFmtId="0" fontId="17" fillId="33" borderId="0" xfId="0" applyFont="1" applyFill="1" applyAlignment="1" applyProtection="1">
      <alignment vertical="center"/>
      <protection/>
    </xf>
    <xf numFmtId="0" fontId="17" fillId="33" borderId="0" xfId="0" applyFont="1" applyFill="1" applyAlignment="1" applyProtection="1">
      <alignment horizontal="left" vertical="center"/>
      <protection/>
    </xf>
    <xf numFmtId="0" fontId="32" fillId="35" borderId="34" xfId="59" applyFont="1" applyFill="1" applyBorder="1" applyAlignment="1">
      <alignment vertical="center"/>
      <protection/>
    </xf>
    <xf numFmtId="0" fontId="32" fillId="35" borderId="35" xfId="59" applyFont="1" applyFill="1" applyBorder="1" applyAlignment="1">
      <alignment vertical="center"/>
      <protection/>
    </xf>
    <xf numFmtId="0" fontId="34" fillId="37" borderId="0" xfId="58" applyFont="1" applyFill="1">
      <alignment vertical="center"/>
      <protection/>
    </xf>
    <xf numFmtId="0" fontId="34" fillId="0" borderId="0" xfId="58" applyFont="1">
      <alignment vertical="center"/>
      <protection/>
    </xf>
    <xf numFmtId="0" fontId="34" fillId="35" borderId="34" xfId="59" applyFont="1" applyFill="1" applyBorder="1" applyAlignment="1">
      <alignment vertical="center"/>
      <protection/>
    </xf>
    <xf numFmtId="10" fontId="28" fillId="35" borderId="0" xfId="59" applyNumberFormat="1" applyFont="1" applyFill="1" applyBorder="1" applyAlignment="1">
      <alignment horizontal="center" vertical="center" shrinkToFit="1"/>
      <protection/>
    </xf>
    <xf numFmtId="9" fontId="28" fillId="35" borderId="0" xfId="59" applyNumberFormat="1" applyFont="1" applyFill="1" applyBorder="1" applyAlignment="1" quotePrefix="1">
      <alignment vertical="center"/>
      <protection/>
    </xf>
    <xf numFmtId="177" fontId="28" fillId="37" borderId="54" xfId="59" applyNumberFormat="1" applyFont="1" applyFill="1" applyBorder="1" applyAlignment="1">
      <alignment horizontal="center" vertical="center"/>
      <protection/>
    </xf>
    <xf numFmtId="178" fontId="28" fillId="35" borderId="0" xfId="59" applyNumberFormat="1" applyFont="1" applyFill="1" applyBorder="1" applyAlignment="1">
      <alignment horizontal="left" vertical="center"/>
      <protection/>
    </xf>
    <xf numFmtId="0" fontId="51" fillId="35" borderId="0" xfId="59" applyFont="1" applyFill="1" applyBorder="1" applyAlignment="1" applyProtection="1">
      <alignment horizontal="center" vertical="center" wrapText="1"/>
      <protection/>
    </xf>
    <xf numFmtId="0" fontId="34" fillId="35" borderId="0" xfId="59" applyFont="1" applyFill="1" applyBorder="1" applyAlignment="1">
      <alignment horizontal="right" vertical="center"/>
      <protection/>
    </xf>
    <xf numFmtId="0" fontId="34" fillId="35" borderId="34" xfId="59" applyFont="1" applyFill="1" applyBorder="1" applyAlignment="1">
      <alignment vertical="center"/>
      <protection/>
    </xf>
    <xf numFmtId="0" fontId="34" fillId="35" borderId="0" xfId="59" applyFont="1" applyFill="1" applyBorder="1" applyAlignment="1">
      <alignment vertical="center"/>
      <protection/>
    </xf>
    <xf numFmtId="0" fontId="8" fillId="33" borderId="0" xfId="0" applyFont="1" applyFill="1" applyAlignment="1" applyProtection="1">
      <alignment horizontal="left" vertical="top" wrapText="1"/>
      <protection/>
    </xf>
    <xf numFmtId="0" fontId="3" fillId="33" borderId="0" xfId="0" applyFont="1" applyFill="1" applyAlignment="1" applyProtection="1">
      <alignment horizontal="center" vertical="center"/>
      <protection/>
    </xf>
    <xf numFmtId="0" fontId="3" fillId="33" borderId="11" xfId="0" applyFont="1" applyFill="1" applyBorder="1" applyAlignment="1" applyProtection="1">
      <alignment horizontal="center" vertical="center"/>
      <protection/>
    </xf>
    <xf numFmtId="0" fontId="1" fillId="33" borderId="55" xfId="0" applyFont="1" applyFill="1" applyBorder="1" applyAlignment="1" applyProtection="1">
      <alignment horizontal="center" vertical="center" wrapText="1"/>
      <protection/>
    </xf>
    <xf numFmtId="0" fontId="1" fillId="33" borderId="20" xfId="0" applyFont="1" applyFill="1" applyBorder="1" applyAlignment="1" applyProtection="1">
      <alignment horizontal="center" vertical="center" wrapText="1"/>
      <protection/>
    </xf>
    <xf numFmtId="0" fontId="8" fillId="33" borderId="16" xfId="0" applyFont="1" applyFill="1" applyBorder="1" applyAlignment="1" applyProtection="1">
      <alignment horizontal="center" vertical="center"/>
      <protection/>
    </xf>
    <xf numFmtId="0" fontId="3" fillId="33" borderId="56" xfId="0" applyFont="1" applyFill="1" applyBorder="1" applyAlignment="1" applyProtection="1">
      <alignment horizontal="center" vertical="center" wrapText="1"/>
      <protection/>
    </xf>
    <xf numFmtId="0" fontId="3" fillId="33" borderId="0" xfId="0" applyFont="1" applyFill="1" applyAlignment="1" applyProtection="1">
      <alignment horizontal="center" vertical="center" wrapText="1"/>
      <protection/>
    </xf>
    <xf numFmtId="0" fontId="3" fillId="33" borderId="57" xfId="0" applyFont="1" applyFill="1" applyBorder="1" applyAlignment="1" applyProtection="1">
      <alignment horizontal="center" vertical="center" wrapText="1"/>
      <protection/>
    </xf>
    <xf numFmtId="0" fontId="3" fillId="33" borderId="17" xfId="0" applyFont="1" applyFill="1" applyBorder="1" applyAlignment="1" applyProtection="1">
      <alignment horizontal="center" vertical="center" wrapText="1"/>
      <protection/>
    </xf>
    <xf numFmtId="0" fontId="2" fillId="33" borderId="58" xfId="0" applyFont="1" applyFill="1" applyBorder="1" applyAlignment="1" applyProtection="1">
      <alignment horizontal="center" vertical="center"/>
      <protection/>
    </xf>
    <xf numFmtId="0" fontId="2" fillId="33" borderId="26" xfId="0" applyFont="1" applyFill="1" applyBorder="1" applyAlignment="1" applyProtection="1">
      <alignment horizontal="center" vertical="center"/>
      <protection/>
    </xf>
    <xf numFmtId="0" fontId="2" fillId="33" borderId="59" xfId="0" applyFont="1" applyFill="1" applyBorder="1" applyAlignment="1" applyProtection="1">
      <alignment horizontal="center" vertical="center"/>
      <protection/>
    </xf>
    <xf numFmtId="0" fontId="1" fillId="33" borderId="21" xfId="0" applyFont="1" applyFill="1" applyBorder="1" applyAlignment="1" applyProtection="1">
      <alignment vertical="center"/>
      <protection/>
    </xf>
    <xf numFmtId="0" fontId="1" fillId="33" borderId="55" xfId="0" applyFont="1" applyFill="1" applyBorder="1" applyAlignment="1" applyProtection="1">
      <alignment vertical="center"/>
      <protection/>
    </xf>
    <xf numFmtId="0" fontId="1" fillId="33" borderId="20" xfId="0" applyFont="1" applyFill="1" applyBorder="1" applyAlignment="1" applyProtection="1">
      <alignment vertical="center"/>
      <protection/>
    </xf>
    <xf numFmtId="0" fontId="1" fillId="33" borderId="12" xfId="0" applyFont="1" applyFill="1" applyBorder="1" applyAlignment="1" applyProtection="1">
      <alignment horizontal="left" vertical="center"/>
      <protection/>
    </xf>
    <xf numFmtId="0" fontId="17" fillId="33" borderId="12" xfId="0" applyFont="1" applyFill="1" applyBorder="1" applyAlignment="1" applyProtection="1">
      <alignment horizontal="left" vertical="center" shrinkToFit="1"/>
      <protection/>
    </xf>
    <xf numFmtId="0" fontId="8" fillId="33" borderId="0" xfId="0" applyFont="1" applyFill="1" applyAlignment="1" applyProtection="1">
      <alignment vertical="top" wrapText="1"/>
      <protection/>
    </xf>
    <xf numFmtId="0" fontId="17" fillId="33" borderId="60" xfId="0" applyFont="1" applyFill="1" applyBorder="1" applyAlignment="1" applyProtection="1">
      <alignment horizontal="left" vertical="center" shrinkToFit="1"/>
      <protection/>
    </xf>
    <xf numFmtId="0" fontId="1" fillId="33" borderId="0" xfId="0" applyFont="1" applyFill="1" applyAlignment="1" applyProtection="1">
      <alignment vertical="center"/>
      <protection/>
    </xf>
    <xf numFmtId="0" fontId="1" fillId="33" borderId="61" xfId="0" applyFont="1" applyFill="1" applyBorder="1" applyAlignment="1" applyProtection="1">
      <alignment horizontal="center" vertical="center" textRotation="255"/>
      <protection/>
    </xf>
    <xf numFmtId="0" fontId="1" fillId="33" borderId="62" xfId="0" applyFont="1" applyFill="1" applyBorder="1" applyAlignment="1" applyProtection="1">
      <alignment horizontal="center" vertical="center" textRotation="255"/>
      <protection/>
    </xf>
    <xf numFmtId="0" fontId="1" fillId="33" borderId="63" xfId="0" applyFont="1" applyFill="1" applyBorder="1" applyAlignment="1" applyProtection="1">
      <alignment horizontal="center" vertical="center" textRotation="255"/>
      <protection/>
    </xf>
    <xf numFmtId="0" fontId="9" fillId="33" borderId="22" xfId="0" applyFont="1" applyFill="1" applyBorder="1" applyAlignment="1" applyProtection="1">
      <alignment horizontal="left" vertical="center" wrapText="1"/>
      <protection/>
    </xf>
    <xf numFmtId="0" fontId="9" fillId="33" borderId="23" xfId="0" applyFont="1" applyFill="1" applyBorder="1" applyAlignment="1" applyProtection="1">
      <alignment horizontal="left" vertical="center" wrapText="1"/>
      <protection/>
    </xf>
    <xf numFmtId="0" fontId="9" fillId="33" borderId="24" xfId="0" applyFont="1" applyFill="1" applyBorder="1" applyAlignment="1" applyProtection="1">
      <alignment horizontal="left" vertical="center" wrapText="1"/>
      <protection/>
    </xf>
    <xf numFmtId="0" fontId="9" fillId="33" borderId="56" xfId="0" applyFont="1" applyFill="1" applyBorder="1" applyAlignment="1" applyProtection="1">
      <alignment horizontal="left" vertical="center" wrapText="1"/>
      <protection/>
    </xf>
    <xf numFmtId="0" fontId="9" fillId="33" borderId="0" xfId="0" applyFont="1" applyFill="1" applyAlignment="1" applyProtection="1">
      <alignment horizontal="left" vertical="center" wrapText="1"/>
      <protection/>
    </xf>
    <xf numFmtId="0" fontId="9" fillId="33" borderId="25" xfId="0" applyFont="1" applyFill="1" applyBorder="1" applyAlignment="1" applyProtection="1">
      <alignment horizontal="left" vertical="center" wrapText="1"/>
      <protection/>
    </xf>
    <xf numFmtId="0" fontId="9" fillId="33" borderId="57" xfId="0" applyFont="1" applyFill="1" applyBorder="1" applyAlignment="1" applyProtection="1">
      <alignment horizontal="left" vertical="center" wrapText="1"/>
      <protection/>
    </xf>
    <xf numFmtId="0" fontId="9" fillId="33" borderId="17" xfId="0" applyFont="1" applyFill="1" applyBorder="1" applyAlignment="1" applyProtection="1">
      <alignment horizontal="left" vertical="center" wrapText="1"/>
      <protection/>
    </xf>
    <xf numFmtId="0" fontId="9" fillId="33" borderId="18" xfId="0" applyFont="1" applyFill="1" applyBorder="1" applyAlignment="1" applyProtection="1">
      <alignment horizontal="left" vertical="center" wrapText="1"/>
      <protection/>
    </xf>
    <xf numFmtId="0" fontId="8" fillId="0" borderId="32" xfId="0" applyFont="1" applyFill="1" applyBorder="1" applyAlignment="1" applyProtection="1">
      <alignment horizontal="center" vertical="center" wrapText="1"/>
      <protection/>
    </xf>
    <xf numFmtId="0" fontId="8" fillId="0" borderId="31" xfId="0" applyFont="1" applyFill="1" applyBorder="1" applyAlignment="1" applyProtection="1">
      <alignment horizontal="center" vertical="center" wrapText="1"/>
      <protection/>
    </xf>
    <xf numFmtId="0" fontId="8" fillId="0" borderId="30" xfId="0" applyFont="1" applyFill="1" applyBorder="1" applyAlignment="1" applyProtection="1">
      <alignment horizontal="center" vertical="center" wrapText="1"/>
      <protection/>
    </xf>
    <xf numFmtId="0" fontId="15" fillId="0" borderId="64" xfId="0" applyFont="1" applyFill="1" applyBorder="1" applyAlignment="1" applyProtection="1">
      <alignment horizontal="center" vertical="center" wrapText="1"/>
      <protection/>
    </xf>
    <xf numFmtId="0" fontId="15" fillId="0" borderId="65" xfId="0" applyFont="1" applyFill="1" applyBorder="1" applyAlignment="1" applyProtection="1">
      <alignment horizontal="center" vertical="center" wrapText="1"/>
      <protection/>
    </xf>
    <xf numFmtId="0" fontId="19" fillId="0" borderId="66" xfId="0" applyFont="1" applyFill="1" applyBorder="1" applyAlignment="1" applyProtection="1">
      <alignment horizontal="center" vertical="center" textRotation="255" wrapText="1"/>
      <protection/>
    </xf>
    <xf numFmtId="0" fontId="19" fillId="0" borderId="67" xfId="0" applyFont="1" applyFill="1" applyBorder="1" applyAlignment="1" applyProtection="1">
      <alignment horizontal="center" vertical="center" textRotation="255" wrapText="1"/>
      <protection/>
    </xf>
    <xf numFmtId="0" fontId="19" fillId="0" borderId="68" xfId="0" applyFont="1" applyFill="1" applyBorder="1" applyAlignment="1" applyProtection="1">
      <alignment horizontal="center" vertical="center" textRotation="255" wrapText="1"/>
      <protection/>
    </xf>
    <xf numFmtId="0" fontId="8" fillId="0" borderId="69" xfId="0" applyFont="1" applyFill="1" applyBorder="1" applyAlignment="1" applyProtection="1">
      <alignment horizontal="center" vertical="center" wrapText="1"/>
      <protection/>
    </xf>
    <xf numFmtId="0" fontId="8" fillId="0" borderId="70" xfId="0" applyFont="1" applyFill="1" applyBorder="1" applyAlignment="1" applyProtection="1">
      <alignment horizontal="center" vertical="center" wrapText="1"/>
      <protection/>
    </xf>
    <xf numFmtId="0" fontId="8" fillId="0" borderId="71" xfId="0" applyFont="1" applyFill="1" applyBorder="1" applyAlignment="1" applyProtection="1">
      <alignment horizontal="center" vertical="center" wrapText="1"/>
      <protection/>
    </xf>
    <xf numFmtId="0" fontId="8" fillId="0" borderId="33" xfId="0" applyFont="1" applyFill="1" applyBorder="1" applyAlignment="1" applyProtection="1">
      <alignment horizontal="center" vertical="center" wrapText="1"/>
      <protection/>
    </xf>
    <xf numFmtId="0" fontId="20" fillId="0" borderId="32" xfId="0" applyFont="1" applyFill="1" applyBorder="1" applyAlignment="1" applyProtection="1">
      <alignment horizontal="center" vertical="center" wrapText="1"/>
      <protection/>
    </xf>
    <xf numFmtId="0" fontId="8" fillId="0" borderId="64" xfId="0" applyFont="1" applyFill="1" applyBorder="1" applyAlignment="1" applyProtection="1">
      <alignment horizontal="center" vertical="center" wrapText="1"/>
      <protection/>
    </xf>
    <xf numFmtId="0" fontId="8" fillId="0" borderId="72" xfId="0" applyFont="1" applyFill="1" applyBorder="1" applyAlignment="1" applyProtection="1">
      <alignment horizontal="center" vertical="center" wrapText="1"/>
      <protection/>
    </xf>
    <xf numFmtId="0" fontId="8" fillId="0" borderId="65" xfId="0" applyFont="1" applyFill="1" applyBorder="1" applyAlignment="1" applyProtection="1">
      <alignment horizontal="center" vertical="center" wrapText="1"/>
      <protection/>
    </xf>
    <xf numFmtId="0" fontId="8" fillId="0" borderId="73" xfId="0" applyFont="1" applyFill="1" applyBorder="1" applyAlignment="1" applyProtection="1">
      <alignment horizontal="center" vertical="center" wrapText="1"/>
      <protection/>
    </xf>
    <xf numFmtId="0" fontId="15" fillId="0" borderId="16" xfId="0" applyFont="1" applyFill="1" applyBorder="1" applyAlignment="1" applyProtection="1">
      <alignment horizontal="center" vertical="center" textRotation="255" wrapText="1"/>
      <protection/>
    </xf>
    <xf numFmtId="0" fontId="15" fillId="0" borderId="28" xfId="0" applyFont="1" applyFill="1" applyBorder="1" applyAlignment="1" applyProtection="1">
      <alignment horizontal="center" vertical="center" textRotation="255" wrapText="1"/>
      <protection/>
    </xf>
    <xf numFmtId="0" fontId="8" fillId="0" borderId="70" xfId="0" applyFont="1" applyFill="1" applyBorder="1" applyAlignment="1" applyProtection="1">
      <alignment horizontal="left" vertical="center"/>
      <protection/>
    </xf>
    <xf numFmtId="0" fontId="8" fillId="0" borderId="74" xfId="0" applyFont="1" applyFill="1" applyBorder="1" applyAlignment="1" applyProtection="1">
      <alignment horizontal="left" vertical="center"/>
      <protection/>
    </xf>
    <xf numFmtId="0" fontId="9" fillId="0" borderId="58" xfId="0" applyFont="1" applyFill="1" applyBorder="1" applyAlignment="1" applyProtection="1">
      <alignment vertical="top" wrapText="1"/>
      <protection/>
    </xf>
    <xf numFmtId="0" fontId="9" fillId="0" borderId="26" xfId="0" applyFont="1" applyFill="1" applyBorder="1" applyAlignment="1" applyProtection="1">
      <alignment vertical="top" wrapText="1"/>
      <protection/>
    </xf>
    <xf numFmtId="0" fontId="9" fillId="0" borderId="59" xfId="0" applyFont="1" applyFill="1" applyBorder="1" applyAlignment="1" applyProtection="1">
      <alignment vertical="top" wrapText="1"/>
      <protection/>
    </xf>
    <xf numFmtId="0" fontId="9" fillId="0" borderId="10" xfId="0" applyFont="1" applyFill="1" applyBorder="1" applyAlignment="1" applyProtection="1">
      <alignment vertical="top" wrapText="1"/>
      <protection/>
    </xf>
    <xf numFmtId="0" fontId="9" fillId="0" borderId="0" xfId="0" applyFont="1" applyFill="1" applyAlignment="1" applyProtection="1">
      <alignment vertical="top" wrapText="1"/>
      <protection/>
    </xf>
    <xf numFmtId="0" fontId="9" fillId="0" borderId="11" xfId="0" applyFont="1" applyFill="1" applyBorder="1" applyAlignment="1" applyProtection="1">
      <alignment vertical="top" wrapText="1"/>
      <protection/>
    </xf>
    <xf numFmtId="0" fontId="9" fillId="0" borderId="13" xfId="0" applyFont="1" applyFill="1" applyBorder="1" applyAlignment="1" applyProtection="1">
      <alignment vertical="top" wrapText="1"/>
      <protection/>
    </xf>
    <xf numFmtId="0" fontId="9" fillId="0" borderId="14" xfId="0" applyFont="1" applyFill="1" applyBorder="1" applyAlignment="1" applyProtection="1">
      <alignment vertical="top" wrapText="1"/>
      <protection/>
    </xf>
    <xf numFmtId="0" fontId="9" fillId="0" borderId="15" xfId="0" applyFont="1" applyFill="1" applyBorder="1" applyAlignment="1" applyProtection="1">
      <alignment vertical="top" wrapText="1"/>
      <protection/>
    </xf>
    <xf numFmtId="0" fontId="19" fillId="0" borderId="58" xfId="0" applyFont="1" applyFill="1" applyBorder="1" applyAlignment="1" applyProtection="1">
      <alignment horizontal="center" vertical="center" wrapText="1"/>
      <protection/>
    </xf>
    <xf numFmtId="0" fontId="19" fillId="0" borderId="26" xfId="0" applyFont="1" applyFill="1" applyBorder="1" applyAlignment="1" applyProtection="1">
      <alignment horizontal="center" vertical="center" wrapText="1"/>
      <protection/>
    </xf>
    <xf numFmtId="0" fontId="19" fillId="0" borderId="59" xfId="0" applyFont="1" applyFill="1" applyBorder="1" applyAlignment="1" applyProtection="1">
      <alignment horizontal="center" vertical="center" wrapText="1"/>
      <protection/>
    </xf>
    <xf numFmtId="0" fontId="9" fillId="0" borderId="58" xfId="0" applyFont="1" applyFill="1" applyBorder="1" applyAlignment="1" applyProtection="1">
      <alignment vertical="top" wrapText="1"/>
      <protection/>
    </xf>
    <xf numFmtId="0" fontId="33" fillId="36" borderId="0" xfId="59" applyFont="1" applyFill="1" applyBorder="1" applyAlignment="1">
      <alignment horizontal="center" vertical="center" wrapText="1"/>
      <protection/>
    </xf>
    <xf numFmtId="0" fontId="31" fillId="35" borderId="36" xfId="59" applyFont="1" applyFill="1" applyBorder="1" applyAlignment="1">
      <alignment horizontal="center" vertical="center"/>
      <protection/>
    </xf>
    <xf numFmtId="0" fontId="31" fillId="35" borderId="37" xfId="59" applyFont="1" applyFill="1" applyBorder="1" applyAlignment="1">
      <alignment horizontal="center" vertical="center"/>
      <protection/>
    </xf>
    <xf numFmtId="0" fontId="31" fillId="35" borderId="38" xfId="59" applyFont="1" applyFill="1" applyBorder="1" applyAlignment="1">
      <alignment horizontal="center" vertical="center"/>
      <protection/>
    </xf>
    <xf numFmtId="0" fontId="28" fillId="35" borderId="44" xfId="59" applyFont="1" applyFill="1" applyBorder="1" applyAlignment="1">
      <alignment vertical="center"/>
      <protection/>
    </xf>
    <xf numFmtId="0" fontId="28" fillId="35" borderId="75" xfId="59" applyFont="1" applyFill="1" applyBorder="1" applyAlignment="1">
      <alignment vertical="center"/>
      <protection/>
    </xf>
    <xf numFmtId="0" fontId="28" fillId="35" borderId="45" xfId="59" applyFont="1" applyFill="1" applyBorder="1" applyAlignment="1">
      <alignment vertical="center"/>
      <protection/>
    </xf>
    <xf numFmtId="0" fontId="28" fillId="35" borderId="75" xfId="59" applyFont="1" applyFill="1" applyBorder="1" applyAlignment="1">
      <alignment horizontal="center" vertical="center" wrapText="1"/>
      <protection/>
    </xf>
    <xf numFmtId="0" fontId="28" fillId="35" borderId="45" xfId="59" applyFont="1" applyFill="1" applyBorder="1" applyAlignment="1">
      <alignment horizontal="center" vertical="center" wrapText="1"/>
      <protection/>
    </xf>
    <xf numFmtId="0" fontId="28" fillId="35" borderId="76" xfId="59" applyFont="1" applyFill="1" applyBorder="1" applyAlignment="1">
      <alignment horizontal="center" vertical="center" shrinkToFit="1"/>
      <protection/>
    </xf>
    <xf numFmtId="0" fontId="28" fillId="35" borderId="76" xfId="59" applyFont="1" applyFill="1" applyBorder="1" applyAlignment="1">
      <alignment vertical="center" shrinkToFit="1"/>
      <protection/>
    </xf>
    <xf numFmtId="0" fontId="28" fillId="35" borderId="77" xfId="59" applyFont="1" applyFill="1" applyBorder="1" applyAlignment="1">
      <alignment vertical="center" shrinkToFit="1"/>
      <protection/>
    </xf>
    <xf numFmtId="0" fontId="30" fillId="35" borderId="47" xfId="59" applyFont="1" applyFill="1" applyBorder="1" applyAlignment="1">
      <alignment horizontal="center" vertical="center"/>
      <protection/>
    </xf>
    <xf numFmtId="0" fontId="8" fillId="33" borderId="16" xfId="55" applyFont="1" applyFill="1" applyBorder="1" applyAlignment="1" applyProtection="1">
      <alignment horizontal="center" vertical="center"/>
      <protection/>
    </xf>
    <xf numFmtId="0" fontId="3" fillId="33" borderId="0" xfId="55" applyFont="1" applyFill="1" applyAlignment="1" applyProtection="1">
      <alignment horizontal="center" vertical="center" wrapText="1"/>
      <protection/>
    </xf>
    <xf numFmtId="0" fontId="2" fillId="33" borderId="58" xfId="55" applyFont="1" applyFill="1" applyBorder="1" applyAlignment="1" applyProtection="1">
      <alignment horizontal="center" vertical="center"/>
      <protection/>
    </xf>
    <xf numFmtId="0" fontId="2" fillId="33" borderId="26" xfId="55" applyFont="1" applyFill="1" applyBorder="1" applyAlignment="1" applyProtection="1">
      <alignment horizontal="center" vertical="center"/>
      <protection/>
    </xf>
    <xf numFmtId="0" fontId="2" fillId="33" borderId="59" xfId="55" applyFont="1" applyFill="1" applyBorder="1" applyAlignment="1" applyProtection="1">
      <alignment horizontal="center" vertical="center"/>
      <protection/>
    </xf>
    <xf numFmtId="0" fontId="1" fillId="33" borderId="21" xfId="55" applyFont="1" applyFill="1" applyBorder="1" applyProtection="1">
      <alignment vertical="center"/>
      <protection/>
    </xf>
    <xf numFmtId="0" fontId="1" fillId="33" borderId="55" xfId="55" applyFont="1" applyFill="1" applyBorder="1" applyProtection="1">
      <alignment vertical="center"/>
      <protection/>
    </xf>
    <xf numFmtId="0" fontId="1" fillId="33" borderId="20" xfId="55" applyFont="1" applyFill="1" applyBorder="1" applyProtection="1">
      <alignment vertical="center"/>
      <protection/>
    </xf>
    <xf numFmtId="0" fontId="23" fillId="33" borderId="0" xfId="55" applyFont="1" applyFill="1" applyAlignment="1" applyProtection="1">
      <alignment horizontal="center" vertical="center" wrapText="1"/>
      <protection/>
    </xf>
    <xf numFmtId="0" fontId="2" fillId="33" borderId="58" xfId="55" applyFont="1" applyFill="1" applyBorder="1" applyAlignment="1" applyProtection="1">
      <alignment horizontal="center" vertical="center"/>
      <protection/>
    </xf>
    <xf numFmtId="0" fontId="2" fillId="33" borderId="26" xfId="55" applyFont="1" applyFill="1" applyBorder="1" applyAlignment="1" applyProtection="1">
      <alignment horizontal="center" vertical="center"/>
      <protection/>
    </xf>
    <xf numFmtId="0" fontId="2" fillId="33" borderId="59" xfId="55" applyFont="1" applyFill="1" applyBorder="1" applyAlignment="1" applyProtection="1">
      <alignment horizontal="center" vertical="center"/>
      <protection/>
    </xf>
    <xf numFmtId="0" fontId="8" fillId="0" borderId="66" xfId="55" applyFont="1" applyFill="1" applyBorder="1" applyAlignment="1" applyProtection="1">
      <alignment horizontal="center" vertical="top" wrapText="1"/>
      <protection/>
    </xf>
    <xf numFmtId="0" fontId="8" fillId="0" borderId="78" xfId="55" applyFont="1" applyFill="1" applyBorder="1" applyAlignment="1" applyProtection="1">
      <alignment horizontal="center" vertical="top" wrapText="1"/>
      <protection/>
    </xf>
    <xf numFmtId="0" fontId="1" fillId="0" borderId="70" xfId="55" applyFont="1" applyFill="1" applyBorder="1" applyAlignment="1" applyProtection="1">
      <alignment horizontal="center" vertical="center" wrapText="1"/>
      <protection/>
    </xf>
    <xf numFmtId="0" fontId="1" fillId="0" borderId="69" xfId="55" applyFont="1" applyFill="1" applyBorder="1" applyAlignment="1" applyProtection="1">
      <alignment horizontal="center" vertical="center" wrapText="1"/>
      <protection/>
    </xf>
    <xf numFmtId="0" fontId="1" fillId="0" borderId="71" xfId="55" applyFont="1" applyFill="1" applyBorder="1" applyAlignment="1" applyProtection="1">
      <alignment horizontal="center" vertical="center" wrapText="1"/>
      <protection/>
    </xf>
    <xf numFmtId="0" fontId="8" fillId="0" borderId="67" xfId="55" applyFont="1" applyFill="1" applyBorder="1" applyAlignment="1" applyProtection="1">
      <alignment horizontal="center" vertical="center" wrapText="1"/>
      <protection/>
    </xf>
    <xf numFmtId="0" fontId="8" fillId="0" borderId="79" xfId="55" applyFont="1" applyFill="1" applyBorder="1" applyAlignment="1" applyProtection="1">
      <alignment horizontal="center" vertical="center" wrapText="1"/>
      <protection/>
    </xf>
    <xf numFmtId="0" fontId="8" fillId="0" borderId="31" xfId="55" applyFont="1" applyFill="1" applyBorder="1" applyAlignment="1" applyProtection="1">
      <alignment horizontal="center" vertical="center" wrapText="1"/>
      <protection/>
    </xf>
    <xf numFmtId="0" fontId="8" fillId="0" borderId="32" xfId="55" applyFont="1" applyFill="1" applyBorder="1" applyAlignment="1" applyProtection="1">
      <alignment horizontal="center" vertical="center" wrapText="1"/>
      <protection/>
    </xf>
    <xf numFmtId="0" fontId="8" fillId="0" borderId="30" xfId="55" applyFont="1" applyFill="1" applyBorder="1" applyAlignment="1" applyProtection="1">
      <alignment horizontal="center" vertical="center" wrapText="1"/>
      <protection/>
    </xf>
    <xf numFmtId="0" fontId="8" fillId="0" borderId="33" xfId="55" applyFont="1" applyFill="1" applyBorder="1" applyAlignment="1" applyProtection="1">
      <alignment horizontal="center" vertical="center" wrapText="1"/>
      <protection/>
    </xf>
    <xf numFmtId="0" fontId="8" fillId="0" borderId="29" xfId="55" applyFont="1" applyFill="1" applyBorder="1" applyAlignment="1" applyProtection="1">
      <alignment horizontal="center" vertical="center" wrapText="1"/>
      <protection/>
    </xf>
    <xf numFmtId="176" fontId="8" fillId="0" borderId="31" xfId="55" applyNumberFormat="1" applyFont="1" applyFill="1" applyBorder="1" applyAlignment="1" applyProtection="1">
      <alignment horizontal="center" vertical="center" wrapText="1"/>
      <protection/>
    </xf>
    <xf numFmtId="176" fontId="8" fillId="0" borderId="32" xfId="55" applyNumberFormat="1" applyFont="1" applyFill="1" applyBorder="1" applyAlignment="1" applyProtection="1">
      <alignment horizontal="center" vertical="center" wrapText="1"/>
      <protection/>
    </xf>
    <xf numFmtId="176" fontId="8" fillId="0" borderId="30" xfId="55" applyNumberFormat="1" applyFont="1" applyFill="1" applyBorder="1" applyAlignment="1" applyProtection="1">
      <alignment horizontal="center" vertical="center" wrapText="1"/>
      <protection/>
    </xf>
    <xf numFmtId="176" fontId="8" fillId="0" borderId="33" xfId="55" applyNumberFormat="1" applyFont="1" applyFill="1" applyBorder="1" applyAlignment="1" applyProtection="1">
      <alignment horizontal="center" vertical="center" wrapText="1"/>
      <protection/>
    </xf>
    <xf numFmtId="0" fontId="8" fillId="0" borderId="16" xfId="55" applyFont="1" applyFill="1" applyBorder="1" applyAlignment="1" applyProtection="1">
      <alignment horizontal="center" vertical="center" wrapText="1"/>
      <protection/>
    </xf>
    <xf numFmtId="178" fontId="8" fillId="0" borderId="32" xfId="55" applyNumberFormat="1" applyFont="1" applyFill="1" applyBorder="1" applyAlignment="1" applyProtection="1">
      <alignment horizontal="center" vertical="center" wrapText="1"/>
      <protection/>
    </xf>
    <xf numFmtId="178" fontId="8" fillId="0" borderId="31" xfId="55" applyNumberFormat="1" applyFont="1" applyFill="1" applyBorder="1" applyAlignment="1" applyProtection="1">
      <alignment horizontal="center" vertical="center" wrapText="1"/>
      <protection/>
    </xf>
    <xf numFmtId="178" fontId="8" fillId="0" borderId="33" xfId="55" applyNumberFormat="1" applyFont="1" applyFill="1" applyBorder="1" applyAlignment="1" applyProtection="1">
      <alignment horizontal="center" vertical="center" wrapText="1"/>
      <protection/>
    </xf>
    <xf numFmtId="177" fontId="8" fillId="0" borderId="67" xfId="55" applyNumberFormat="1" applyFont="1" applyFill="1" applyBorder="1" applyAlignment="1" applyProtection="1">
      <alignment horizontal="center" vertical="center" wrapText="1"/>
      <protection/>
    </xf>
    <xf numFmtId="177" fontId="8" fillId="0" borderId="16" xfId="55" applyNumberFormat="1" applyFont="1" applyFill="1" applyBorder="1" applyAlignment="1" applyProtection="1">
      <alignment horizontal="center" vertical="center" wrapText="1"/>
      <protection/>
    </xf>
    <xf numFmtId="179" fontId="8" fillId="33" borderId="67" xfId="55" applyNumberFormat="1" applyFont="1" applyFill="1" applyBorder="1" applyAlignment="1" applyProtection="1">
      <alignment horizontal="center" vertical="center" wrapText="1"/>
      <protection/>
    </xf>
    <xf numFmtId="179" fontId="8" fillId="33" borderId="16" xfId="55" applyNumberFormat="1" applyFont="1" applyFill="1" applyBorder="1" applyAlignment="1" applyProtection="1">
      <alignment horizontal="center" vertical="center" wrapText="1"/>
      <protection/>
    </xf>
    <xf numFmtId="179" fontId="8" fillId="33" borderId="79" xfId="55" applyNumberFormat="1" applyFont="1" applyFill="1" applyBorder="1" applyAlignment="1" applyProtection="1">
      <alignment horizontal="center" vertical="center" wrapText="1"/>
      <protection/>
    </xf>
    <xf numFmtId="0" fontId="8" fillId="0" borderId="68" xfId="55" applyFont="1" applyFill="1" applyBorder="1" applyAlignment="1" applyProtection="1">
      <alignment horizontal="center" vertical="center" wrapText="1"/>
      <protection/>
    </xf>
    <xf numFmtId="0" fontId="8" fillId="0" borderId="80" xfId="55" applyFont="1" applyFill="1" applyBorder="1" applyAlignment="1" applyProtection="1">
      <alignment horizontal="center" vertical="center" wrapText="1"/>
      <protection/>
    </xf>
    <xf numFmtId="180" fontId="8" fillId="0" borderId="72" xfId="55" applyNumberFormat="1" applyFont="1" applyFill="1" applyBorder="1" applyAlignment="1" applyProtection="1">
      <alignment horizontal="center" vertical="center" wrapText="1"/>
      <protection/>
    </xf>
    <xf numFmtId="180" fontId="8" fillId="0" borderId="64" xfId="55" applyNumberFormat="1" applyFont="1" applyFill="1" applyBorder="1" applyAlignment="1" applyProtection="1">
      <alignment horizontal="center" vertical="center" wrapText="1"/>
      <protection/>
    </xf>
    <xf numFmtId="180" fontId="8" fillId="0" borderId="73" xfId="55" applyNumberFormat="1" applyFont="1" applyFill="1" applyBorder="1" applyAlignment="1" applyProtection="1">
      <alignment horizontal="center" vertical="center" wrapText="1"/>
      <protection/>
    </xf>
    <xf numFmtId="0" fontId="1" fillId="33" borderId="81" xfId="55" applyFont="1" applyFill="1" applyBorder="1" applyAlignment="1" applyProtection="1">
      <alignment horizontal="center" vertical="center" textRotation="255"/>
      <protection/>
    </xf>
    <xf numFmtId="0" fontId="1" fillId="33" borderId="82" xfId="55" applyFont="1" applyFill="1" applyBorder="1" applyAlignment="1" applyProtection="1">
      <alignment horizontal="center" vertical="center" textRotation="255"/>
      <protection/>
    </xf>
    <xf numFmtId="0" fontId="1" fillId="33" borderId="83" xfId="55" applyFont="1" applyFill="1" applyBorder="1" applyAlignment="1" applyProtection="1">
      <alignment horizontal="center" vertical="center" textRotation="255"/>
      <protection/>
    </xf>
    <xf numFmtId="0" fontId="9" fillId="33" borderId="58" xfId="55" applyFont="1" applyFill="1" applyBorder="1" applyAlignment="1" applyProtection="1">
      <alignment vertical="top" wrapText="1"/>
      <protection/>
    </xf>
    <xf numFmtId="0" fontId="9" fillId="33" borderId="26" xfId="55" applyFont="1" applyFill="1" applyBorder="1" applyAlignment="1" applyProtection="1">
      <alignment vertical="top" wrapText="1"/>
      <protection/>
    </xf>
    <xf numFmtId="0" fontId="9" fillId="33" borderId="59" xfId="55" applyFont="1" applyFill="1" applyBorder="1" applyAlignment="1" applyProtection="1">
      <alignment vertical="top" wrapText="1"/>
      <protection/>
    </xf>
    <xf numFmtId="0" fontId="9" fillId="33" borderId="10" xfId="55" applyFont="1" applyFill="1" applyBorder="1" applyAlignment="1" applyProtection="1">
      <alignment vertical="top" wrapText="1"/>
      <protection/>
    </xf>
    <xf numFmtId="0" fontId="9" fillId="33" borderId="0" xfId="55" applyFont="1" applyFill="1" applyAlignment="1" applyProtection="1">
      <alignment vertical="top" wrapText="1"/>
      <protection/>
    </xf>
    <xf numFmtId="0" fontId="9" fillId="33" borderId="11" xfId="55" applyFont="1" applyFill="1" applyBorder="1" applyAlignment="1" applyProtection="1">
      <alignment vertical="top" wrapText="1"/>
      <protection/>
    </xf>
    <xf numFmtId="0" fontId="9" fillId="33" borderId="13" xfId="55" applyFont="1" applyFill="1" applyBorder="1" applyAlignment="1" applyProtection="1">
      <alignment vertical="top" wrapText="1"/>
      <protection/>
    </xf>
    <xf numFmtId="0" fontId="9" fillId="33" borderId="14" xfId="55" applyFont="1" applyFill="1" applyBorder="1" applyAlignment="1" applyProtection="1">
      <alignment vertical="top" wrapText="1"/>
      <protection/>
    </xf>
    <xf numFmtId="0" fontId="9" fillId="33" borderId="15" xfId="55" applyFont="1" applyFill="1" applyBorder="1" applyAlignment="1" applyProtection="1">
      <alignment vertical="top" wrapText="1"/>
      <protection/>
    </xf>
    <xf numFmtId="0" fontId="11" fillId="33" borderId="32" xfId="55" applyFont="1" applyFill="1" applyBorder="1" applyAlignment="1" applyProtection="1">
      <alignment horizontal="center" vertical="center" wrapText="1"/>
      <protection/>
    </xf>
    <xf numFmtId="0" fontId="11" fillId="33" borderId="30" xfId="55" applyFont="1" applyFill="1" applyBorder="1" applyAlignment="1" applyProtection="1">
      <alignment horizontal="center" vertical="center" wrapText="1"/>
      <protection/>
    </xf>
    <xf numFmtId="0" fontId="9" fillId="33" borderId="0" xfId="55" applyFont="1" applyFill="1" applyAlignment="1" applyProtection="1">
      <alignment horizontal="left" vertical="center" wrapText="1"/>
      <protection/>
    </xf>
    <xf numFmtId="0" fontId="1" fillId="33" borderId="16" xfId="55" applyFont="1" applyFill="1" applyBorder="1" applyAlignment="1" applyProtection="1">
      <alignment horizontal="center" vertical="center" textRotation="255"/>
      <protection/>
    </xf>
    <xf numFmtId="0" fontId="9" fillId="33" borderId="58" xfId="55" applyFont="1" applyFill="1" applyBorder="1" applyAlignment="1" applyProtection="1">
      <alignment vertical="top"/>
      <protection/>
    </xf>
    <xf numFmtId="0" fontId="9" fillId="33" borderId="26" xfId="55" applyFont="1" applyFill="1" applyBorder="1" applyAlignment="1" applyProtection="1">
      <alignment vertical="top"/>
      <protection/>
    </xf>
    <xf numFmtId="0" fontId="9" fillId="33" borderId="59" xfId="55" applyFont="1" applyFill="1" applyBorder="1" applyAlignment="1" applyProtection="1">
      <alignment vertical="top"/>
      <protection/>
    </xf>
    <xf numFmtId="0" fontId="9" fillId="33" borderId="10" xfId="55" applyFont="1" applyFill="1" applyBorder="1" applyAlignment="1" applyProtection="1">
      <alignment vertical="top"/>
      <protection/>
    </xf>
    <xf numFmtId="0" fontId="9" fillId="33" borderId="0" xfId="55" applyFont="1" applyFill="1" applyAlignment="1" applyProtection="1">
      <alignment vertical="top"/>
      <protection/>
    </xf>
    <xf numFmtId="0" fontId="9" fillId="33" borderId="11" xfId="55" applyFont="1" applyFill="1" applyBorder="1" applyAlignment="1" applyProtection="1">
      <alignment vertical="top"/>
      <protection/>
    </xf>
    <xf numFmtId="0" fontId="9" fillId="33" borderId="13" xfId="55" applyFont="1" applyFill="1" applyBorder="1" applyAlignment="1" applyProtection="1">
      <alignment vertical="top"/>
      <protection/>
    </xf>
    <xf numFmtId="0" fontId="9" fillId="33" borderId="14" xfId="55" applyFont="1" applyFill="1" applyBorder="1" applyAlignment="1" applyProtection="1">
      <alignment vertical="top"/>
      <protection/>
    </xf>
    <xf numFmtId="0" fontId="9" fillId="33" borderId="15" xfId="55" applyFont="1" applyFill="1" applyBorder="1" applyAlignment="1" applyProtection="1">
      <alignment vertical="top"/>
      <protection/>
    </xf>
    <xf numFmtId="0" fontId="8" fillId="33" borderId="14" xfId="55" applyFont="1" applyFill="1" applyBorder="1" applyAlignment="1" applyProtection="1">
      <alignment vertical="center" wrapText="1"/>
      <protection/>
    </xf>
    <xf numFmtId="0" fontId="9" fillId="33" borderId="58" xfId="55" applyFont="1" applyFill="1" applyBorder="1" applyAlignment="1" applyProtection="1">
      <alignment horizontal="left" vertical="top" wrapText="1"/>
      <protection/>
    </xf>
    <xf numFmtId="0" fontId="9" fillId="33" borderId="26" xfId="55" applyFont="1" applyFill="1" applyBorder="1" applyAlignment="1" applyProtection="1">
      <alignment horizontal="left" vertical="top" wrapText="1"/>
      <protection/>
    </xf>
    <xf numFmtId="0" fontId="9" fillId="33" borderId="59" xfId="55" applyFont="1" applyFill="1" applyBorder="1" applyAlignment="1" applyProtection="1">
      <alignment horizontal="left" vertical="top" wrapText="1"/>
      <protection/>
    </xf>
    <xf numFmtId="0" fontId="9" fillId="33" borderId="10" xfId="55" applyFont="1" applyFill="1" applyBorder="1" applyAlignment="1" applyProtection="1">
      <alignment horizontal="left" vertical="top" wrapText="1"/>
      <protection/>
    </xf>
    <xf numFmtId="0" fontId="9" fillId="33" borderId="0" xfId="55" applyFont="1" applyFill="1" applyAlignment="1" applyProtection="1">
      <alignment horizontal="left" vertical="top" wrapText="1"/>
      <protection/>
    </xf>
    <xf numFmtId="0" fontId="9" fillId="33" borderId="11" xfId="55" applyFont="1" applyFill="1" applyBorder="1" applyAlignment="1" applyProtection="1">
      <alignment horizontal="left" vertical="top" wrapText="1"/>
      <protection/>
    </xf>
    <xf numFmtId="0" fontId="9" fillId="33" borderId="13" xfId="55" applyFont="1" applyFill="1" applyBorder="1" applyAlignment="1" applyProtection="1">
      <alignment horizontal="left" vertical="top" wrapText="1"/>
      <protection/>
    </xf>
    <xf numFmtId="0" fontId="9" fillId="33" borderId="14" xfId="55" applyFont="1" applyFill="1" applyBorder="1" applyAlignment="1" applyProtection="1">
      <alignment horizontal="left" vertical="top" wrapText="1"/>
      <protection/>
    </xf>
    <xf numFmtId="0" fontId="9" fillId="33" borderId="15" xfId="55" applyFont="1" applyFill="1" applyBorder="1" applyAlignment="1" applyProtection="1">
      <alignment horizontal="left" vertical="top" wrapText="1"/>
      <protection/>
    </xf>
    <xf numFmtId="0" fontId="8" fillId="33" borderId="14" xfId="55" applyFont="1" applyFill="1" applyBorder="1" applyAlignment="1" applyProtection="1">
      <alignment horizontal="left" vertical="center" wrapText="1"/>
      <protection/>
    </xf>
    <xf numFmtId="0" fontId="30" fillId="33" borderId="0" xfId="55" applyFont="1" applyFill="1" applyAlignment="1" applyProtection="1">
      <alignment vertical="center" wrapText="1"/>
      <protection/>
    </xf>
    <xf numFmtId="0" fontId="30" fillId="33" borderId="14" xfId="55" applyFont="1" applyFill="1" applyBorder="1" applyAlignment="1" applyProtection="1">
      <alignment vertical="center" wrapText="1"/>
      <protection/>
    </xf>
    <xf numFmtId="0" fontId="34" fillId="33" borderId="36" xfId="55" applyFont="1" applyFill="1" applyBorder="1" applyAlignment="1" applyProtection="1">
      <alignment vertical="top"/>
      <protection/>
    </xf>
    <xf numFmtId="0" fontId="34" fillId="33" borderId="37" xfId="55" applyFont="1" applyFill="1" applyBorder="1" applyAlignment="1" applyProtection="1">
      <alignment vertical="top"/>
      <protection/>
    </xf>
    <xf numFmtId="0" fontId="34" fillId="33" borderId="38" xfId="55" applyFont="1" applyFill="1" applyBorder="1" applyAlignment="1" applyProtection="1">
      <alignment vertical="top"/>
      <protection/>
    </xf>
    <xf numFmtId="0" fontId="34" fillId="33" borderId="34" xfId="55" applyFont="1" applyFill="1" applyBorder="1" applyAlignment="1" applyProtection="1">
      <alignment vertical="top"/>
      <protection/>
    </xf>
    <xf numFmtId="0" fontId="34" fillId="33" borderId="0" xfId="55" applyFont="1" applyFill="1" applyBorder="1" applyAlignment="1" applyProtection="1">
      <alignment vertical="top"/>
      <protection/>
    </xf>
    <xf numFmtId="0" fontId="34" fillId="33" borderId="35" xfId="55" applyFont="1" applyFill="1" applyBorder="1" applyAlignment="1" applyProtection="1">
      <alignment vertical="top"/>
      <protection/>
    </xf>
    <xf numFmtId="0" fontId="34" fillId="33" borderId="39" xfId="55" applyFont="1" applyFill="1" applyBorder="1" applyAlignment="1" applyProtection="1">
      <alignment vertical="top"/>
      <protection/>
    </xf>
    <xf numFmtId="0" fontId="34" fillId="33" borderId="40" xfId="55" applyFont="1" applyFill="1" applyBorder="1" applyAlignment="1" applyProtection="1">
      <alignment vertical="top"/>
      <protection/>
    </xf>
    <xf numFmtId="0" fontId="34" fillId="33" borderId="41" xfId="55" applyFont="1" applyFill="1" applyBorder="1" applyAlignment="1" applyProtection="1">
      <alignment vertical="top"/>
      <protection/>
    </xf>
    <xf numFmtId="0" fontId="8" fillId="33" borderId="58" xfId="55" applyFont="1" applyFill="1" applyBorder="1" applyAlignment="1" applyProtection="1">
      <alignment horizontal="center" vertical="center"/>
      <protection/>
    </xf>
    <xf numFmtId="0" fontId="8" fillId="33" borderId="59" xfId="55" applyFont="1" applyFill="1" applyBorder="1" applyAlignment="1" applyProtection="1">
      <alignment horizontal="center" vertical="center"/>
      <protection/>
    </xf>
    <xf numFmtId="0" fontId="8" fillId="33" borderId="13" xfId="55" applyFont="1" applyFill="1" applyBorder="1" applyAlignment="1" applyProtection="1">
      <alignment horizontal="center" vertical="center"/>
      <protection/>
    </xf>
    <xf numFmtId="0" fontId="8" fillId="33" borderId="15" xfId="55" applyFont="1" applyFill="1" applyBorder="1" applyAlignment="1" applyProtection="1">
      <alignment horizontal="center" vertical="center"/>
      <protection/>
    </xf>
    <xf numFmtId="0" fontId="30" fillId="33" borderId="0" xfId="55" applyFont="1" applyFill="1" applyAlignment="1" applyProtection="1">
      <alignment vertical="center" wrapText="1"/>
      <protection/>
    </xf>
    <xf numFmtId="0" fontId="30" fillId="33" borderId="40" xfId="55" applyFont="1" applyFill="1" applyBorder="1" applyAlignment="1" applyProtection="1">
      <alignment vertical="center" wrapText="1"/>
      <protection/>
    </xf>
    <xf numFmtId="0" fontId="9" fillId="33" borderId="36" xfId="55" applyFont="1" applyFill="1" applyBorder="1" applyAlignment="1" applyProtection="1">
      <alignment vertical="top" wrapText="1"/>
      <protection/>
    </xf>
    <xf numFmtId="0" fontId="9" fillId="33" borderId="37" xfId="55" applyFont="1" applyFill="1" applyBorder="1" applyAlignment="1" applyProtection="1">
      <alignment vertical="top" wrapText="1"/>
      <protection/>
    </xf>
    <xf numFmtId="0" fontId="9" fillId="33" borderId="38" xfId="55" applyFont="1" applyFill="1" applyBorder="1" applyAlignment="1" applyProtection="1">
      <alignment vertical="top" wrapText="1"/>
      <protection/>
    </xf>
    <xf numFmtId="0" fontId="9" fillId="33" borderId="34" xfId="55" applyFont="1" applyFill="1" applyBorder="1" applyAlignment="1" applyProtection="1">
      <alignment vertical="top" wrapText="1"/>
      <protection/>
    </xf>
    <xf numFmtId="0" fontId="9" fillId="33" borderId="0" xfId="55" applyFont="1" applyFill="1" applyBorder="1" applyAlignment="1" applyProtection="1">
      <alignment vertical="top" wrapText="1"/>
      <protection/>
    </xf>
    <xf numFmtId="0" fontId="9" fillId="33" borderId="35" xfId="55" applyFont="1" applyFill="1" applyBorder="1" applyAlignment="1" applyProtection="1">
      <alignment vertical="top" wrapText="1"/>
      <protection/>
    </xf>
    <xf numFmtId="0" fontId="9" fillId="33" borderId="39" xfId="55" applyFont="1" applyFill="1" applyBorder="1" applyAlignment="1" applyProtection="1">
      <alignment vertical="top" wrapText="1"/>
      <protection/>
    </xf>
    <xf numFmtId="0" fontId="9" fillId="33" borderId="40" xfId="55" applyFont="1" applyFill="1" applyBorder="1" applyAlignment="1" applyProtection="1">
      <alignment vertical="top" wrapText="1"/>
      <protection/>
    </xf>
    <xf numFmtId="0" fontId="9" fillId="33" borderId="41" xfId="55" applyFont="1" applyFill="1" applyBorder="1" applyAlignment="1" applyProtection="1">
      <alignment vertical="top" wrapText="1"/>
      <protection/>
    </xf>
    <xf numFmtId="0" fontId="30" fillId="33" borderId="37" xfId="55" applyFont="1" applyFill="1" applyBorder="1" applyAlignment="1" applyProtection="1">
      <alignment vertical="center" wrapText="1"/>
      <protection/>
    </xf>
    <xf numFmtId="0" fontId="47" fillId="33" borderId="0" xfId="55" applyFont="1" applyFill="1" applyAlignment="1" applyProtection="1">
      <alignment vertical="center" wrapText="1"/>
      <protection/>
    </xf>
    <xf numFmtId="0" fontId="47" fillId="33" borderId="14" xfId="55" applyFont="1" applyFill="1" applyBorder="1" applyAlignment="1" applyProtection="1">
      <alignment vertical="center" wrapText="1"/>
      <protection/>
    </xf>
    <xf numFmtId="177" fontId="28" fillId="35" borderId="0" xfId="59" applyNumberFormat="1" applyFont="1" applyFill="1" applyBorder="1" applyAlignment="1">
      <alignment horizontal="center" vertical="center"/>
      <protection/>
    </xf>
    <xf numFmtId="178" fontId="28" fillId="35" borderId="0" xfId="59" applyNumberFormat="1" applyFont="1" applyFill="1" applyBorder="1" applyAlignment="1">
      <alignment horizontal="center" vertical="center"/>
      <protection/>
    </xf>
    <xf numFmtId="0" fontId="28" fillId="35" borderId="84" xfId="59" applyFont="1" applyFill="1" applyBorder="1" applyAlignment="1">
      <alignment horizontal="center" vertical="center" textRotation="255"/>
      <protection/>
    </xf>
    <xf numFmtId="0" fontId="28" fillId="35" borderId="51" xfId="59" applyFont="1" applyFill="1" applyBorder="1" applyAlignment="1">
      <alignment horizontal="center" vertical="center" textRotation="255"/>
      <protection/>
    </xf>
    <xf numFmtId="0" fontId="28" fillId="35" borderId="51" xfId="59" applyFont="1" applyFill="1" applyBorder="1" applyAlignment="1">
      <alignment horizontal="center" vertical="top"/>
      <protection/>
    </xf>
    <xf numFmtId="0" fontId="28" fillId="35" borderId="47" xfId="59" applyFont="1" applyFill="1" applyBorder="1" applyAlignment="1">
      <alignment horizontal="center" vertical="top"/>
      <protection/>
    </xf>
    <xf numFmtId="0" fontId="29" fillId="36" borderId="0" xfId="59" applyFont="1" applyFill="1" applyBorder="1" applyAlignment="1">
      <alignment horizontal="center" vertical="center" wrapText="1"/>
      <protection/>
    </xf>
    <xf numFmtId="0" fontId="2" fillId="35" borderId="36" xfId="59" applyFont="1" applyFill="1" applyBorder="1" applyAlignment="1">
      <alignment horizontal="center" vertical="center"/>
      <protection/>
    </xf>
    <xf numFmtId="0" fontId="2" fillId="35" borderId="37" xfId="59" applyFont="1" applyFill="1" applyBorder="1" applyAlignment="1">
      <alignment horizontal="center" vertical="center"/>
      <protection/>
    </xf>
    <xf numFmtId="0" fontId="2" fillId="35" borderId="38" xfId="59" applyFont="1" applyFill="1" applyBorder="1" applyAlignment="1">
      <alignment horizontal="center" vertical="center"/>
      <protection/>
    </xf>
    <xf numFmtId="0" fontId="30" fillId="35" borderId="0" xfId="59" applyFont="1" applyFill="1" applyBorder="1" applyAlignment="1">
      <alignment vertical="center" wrapText="1"/>
      <protection/>
    </xf>
    <xf numFmtId="0" fontId="30" fillId="35" borderId="40" xfId="59" applyFont="1" applyFill="1" applyBorder="1" applyAlignment="1">
      <alignment vertical="center" wrapText="1"/>
      <protection/>
    </xf>
    <xf numFmtId="0" fontId="28" fillId="35" borderId="47" xfId="59" applyFont="1" applyFill="1" applyBorder="1" applyAlignment="1">
      <alignment horizontal="center" vertical="center" textRotation="255"/>
      <protection/>
    </xf>
    <xf numFmtId="0" fontId="28" fillId="35" borderId="48" xfId="59" applyFont="1" applyFill="1" applyBorder="1" applyAlignment="1">
      <alignment horizontal="center" vertical="center" textRotation="255"/>
      <protection/>
    </xf>
    <xf numFmtId="177" fontId="28" fillId="6" borderId="85" xfId="59" applyNumberFormat="1" applyFont="1" applyFill="1" applyBorder="1" applyAlignment="1">
      <alignment horizontal="center" vertical="center"/>
      <protection/>
    </xf>
    <xf numFmtId="177" fontId="28" fillId="6" borderId="86" xfId="59" applyNumberFormat="1" applyFont="1" applyFill="1" applyBorder="1" applyAlignment="1">
      <alignment horizontal="center" vertical="center"/>
      <protection/>
    </xf>
    <xf numFmtId="0" fontId="28" fillId="36" borderId="0" xfId="59" applyFont="1" applyFill="1" applyBorder="1" applyAlignment="1">
      <alignment horizontal="center" vertical="center"/>
      <protection/>
    </xf>
    <xf numFmtId="0" fontId="28" fillId="0" borderId="49" xfId="57" applyFont="1" applyBorder="1" applyAlignment="1">
      <alignment horizontal="left" vertical="center" shrinkToFit="1"/>
      <protection/>
    </xf>
    <xf numFmtId="0" fontId="28" fillId="0" borderId="52" xfId="57" applyFont="1" applyBorder="1" applyAlignment="1">
      <alignment horizontal="left" vertical="center" shrinkToFit="1"/>
      <protection/>
    </xf>
    <xf numFmtId="0" fontId="28" fillId="0" borderId="87" xfId="57" applyFont="1" applyBorder="1" applyAlignment="1">
      <alignment horizontal="left" vertical="center" shrinkToFit="1"/>
      <protection/>
    </xf>
    <xf numFmtId="0" fontId="106" fillId="0" borderId="47" xfId="57" applyFont="1" applyBorder="1" applyAlignment="1">
      <alignment horizontal="center" vertical="center"/>
      <protection/>
    </xf>
    <xf numFmtId="0" fontId="28" fillId="0" borderId="49" xfId="59" applyFont="1" applyBorder="1" applyAlignment="1">
      <alignment horizontal="center" vertical="center" wrapText="1"/>
      <protection/>
    </xf>
    <xf numFmtId="0" fontId="28" fillId="0" borderId="87" xfId="59" applyFont="1" applyBorder="1" applyAlignment="1">
      <alignment horizontal="center" vertical="center" wrapText="1"/>
      <protection/>
    </xf>
    <xf numFmtId="0" fontId="96" fillId="0" borderId="47" xfId="57" applyFont="1" applyBorder="1" applyAlignment="1">
      <alignment vertical="center" textRotation="255"/>
      <protection/>
    </xf>
    <xf numFmtId="0" fontId="108" fillId="0" borderId="47" xfId="57" applyFont="1" applyBorder="1" applyAlignment="1">
      <alignment horizontal="center" vertical="center" textRotation="255" wrapText="1"/>
      <protection/>
    </xf>
    <xf numFmtId="0" fontId="106" fillId="0" borderId="49" xfId="57" applyFont="1" applyBorder="1" applyAlignment="1">
      <alignment horizontal="center" vertical="center"/>
      <protection/>
    </xf>
    <xf numFmtId="0" fontId="106" fillId="0" borderId="87" xfId="57" applyFont="1" applyBorder="1" applyAlignment="1">
      <alignment horizontal="center" vertical="center"/>
      <protection/>
    </xf>
    <xf numFmtId="0" fontId="33" fillId="0" borderId="48" xfId="57" applyFont="1" applyBorder="1" applyAlignment="1">
      <alignment horizontal="center" vertical="center"/>
      <protection/>
    </xf>
    <xf numFmtId="0" fontId="28" fillId="0" borderId="36" xfId="59" applyFont="1" applyBorder="1" applyAlignment="1">
      <alignment horizontal="center" vertical="center" shrinkToFit="1"/>
      <protection/>
    </xf>
    <xf numFmtId="0" fontId="28" fillId="0" borderId="38" xfId="59" applyFont="1" applyBorder="1" applyAlignment="1">
      <alignment horizontal="center" vertical="center" shrinkToFit="1"/>
      <protection/>
    </xf>
    <xf numFmtId="0" fontId="28" fillId="0" borderId="39" xfId="59" applyFont="1" applyBorder="1" applyAlignment="1">
      <alignment horizontal="center" vertical="center" shrinkToFit="1"/>
      <protection/>
    </xf>
    <xf numFmtId="0" fontId="28" fillId="0" borderId="41" xfId="59" applyFont="1" applyBorder="1" applyAlignment="1">
      <alignment horizontal="center" vertical="center" shrinkToFit="1"/>
      <protection/>
    </xf>
    <xf numFmtId="0" fontId="99" fillId="0" borderId="49" xfId="57" applyFont="1" applyBorder="1" applyAlignment="1">
      <alignment horizontal="left" vertical="center" shrinkToFit="1"/>
      <protection/>
    </xf>
    <xf numFmtId="0" fontId="99" fillId="0" borderId="52" xfId="57" applyFont="1" applyBorder="1" applyAlignment="1">
      <alignment horizontal="left" vertical="center" shrinkToFit="1"/>
      <protection/>
    </xf>
    <xf numFmtId="0" fontId="99" fillId="0" borderId="87" xfId="57" applyFont="1" applyBorder="1" applyAlignment="1">
      <alignment horizontal="left" vertical="center" shrinkToFit="1"/>
      <protection/>
    </xf>
    <xf numFmtId="0" fontId="99" fillId="0" borderId="47" xfId="57" applyFont="1" applyBorder="1" applyAlignment="1">
      <alignment horizontal="left" vertical="center" shrinkToFit="1"/>
      <protection/>
    </xf>
    <xf numFmtId="10" fontId="28" fillId="35" borderId="0" xfId="59" applyNumberFormat="1" applyFont="1" applyFill="1" applyBorder="1" applyAlignment="1">
      <alignment horizontal="center" vertical="center" shrinkToFit="1"/>
      <protection/>
    </xf>
    <xf numFmtId="177" fontId="28" fillId="37" borderId="88" xfId="59" applyNumberFormat="1" applyFont="1" applyFill="1" applyBorder="1" applyAlignment="1">
      <alignment horizontal="center" vertical="center"/>
      <protection/>
    </xf>
    <xf numFmtId="177" fontId="28" fillId="37" borderId="85" xfId="59" applyNumberFormat="1" applyFont="1" applyFill="1" applyBorder="1" applyAlignment="1">
      <alignment horizontal="center" vertical="center"/>
      <protection/>
    </xf>
    <xf numFmtId="177" fontId="28" fillId="37" borderId="86" xfId="59" applyNumberFormat="1" applyFont="1" applyFill="1" applyBorder="1" applyAlignment="1">
      <alignment horizontal="center" vertical="center"/>
      <protection/>
    </xf>
    <xf numFmtId="0" fontId="28" fillId="35" borderId="34" xfId="59" applyFont="1" applyFill="1" applyBorder="1" applyAlignment="1">
      <alignment vertical="top" wrapText="1"/>
      <protection/>
    </xf>
    <xf numFmtId="0" fontId="28" fillId="35" borderId="0" xfId="59" applyFont="1" applyFill="1" applyBorder="1" applyAlignment="1">
      <alignment vertical="top"/>
      <protection/>
    </xf>
    <xf numFmtId="0" fontId="28" fillId="35" borderId="35" xfId="59" applyFont="1" applyFill="1" applyBorder="1" applyAlignment="1">
      <alignment vertical="top"/>
      <protection/>
    </xf>
    <xf numFmtId="0" fontId="28" fillId="35" borderId="34" xfId="59" applyFont="1" applyFill="1" applyBorder="1" applyAlignment="1">
      <alignment vertical="top"/>
      <protection/>
    </xf>
    <xf numFmtId="0" fontId="28" fillId="35" borderId="39" xfId="59" applyFont="1" applyFill="1" applyBorder="1" applyAlignment="1">
      <alignment vertical="top"/>
      <protection/>
    </xf>
    <xf numFmtId="0" fontId="28" fillId="35" borderId="40" xfId="59" applyFont="1" applyFill="1" applyBorder="1" applyAlignment="1">
      <alignment vertical="top"/>
      <protection/>
    </xf>
    <xf numFmtId="0" fontId="28" fillId="35" borderId="41" xfId="59" applyFont="1" applyFill="1" applyBorder="1" applyAlignment="1">
      <alignment vertical="top"/>
      <protection/>
    </xf>
    <xf numFmtId="0" fontId="30" fillId="35" borderId="0" xfId="59" applyFont="1" applyFill="1" applyBorder="1" applyAlignment="1">
      <alignment vertical="top" wrapText="1"/>
      <protection/>
    </xf>
    <xf numFmtId="0" fontId="30" fillId="35" borderId="40" xfId="59" applyFont="1" applyFill="1" applyBorder="1" applyAlignment="1">
      <alignment vertical="top" wrapText="1"/>
      <protection/>
    </xf>
    <xf numFmtId="177" fontId="28" fillId="0" borderId="0" xfId="59" applyNumberFormat="1" applyFont="1" applyFill="1" applyBorder="1" applyAlignment="1">
      <alignment horizontal="center" vertical="center"/>
      <protection/>
    </xf>
    <xf numFmtId="0" fontId="8" fillId="33" borderId="0" xfId="55" applyFont="1" applyFill="1" applyAlignment="1" applyProtection="1">
      <alignment vertical="center" wrapText="1"/>
      <protection/>
    </xf>
    <xf numFmtId="0" fontId="1" fillId="33" borderId="81" xfId="55" applyFont="1" applyFill="1" applyBorder="1" applyAlignment="1" applyProtection="1">
      <alignment horizontal="center" vertical="center" textRotation="255" wrapText="1"/>
      <protection/>
    </xf>
    <xf numFmtId="0" fontId="1" fillId="33" borderId="82" xfId="55" applyFont="1" applyFill="1" applyBorder="1" applyAlignment="1" applyProtection="1">
      <alignment horizontal="center" vertical="center" textRotation="255" wrapText="1"/>
      <protection/>
    </xf>
    <xf numFmtId="0" fontId="1" fillId="33" borderId="83" xfId="55" applyFont="1" applyFill="1" applyBorder="1" applyAlignment="1" applyProtection="1">
      <alignment horizontal="center" vertical="center" textRotation="255"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標準 2" xfId="55"/>
    <cellStyle name="標準 2 2" xfId="56"/>
    <cellStyle name="標準 2 3" xfId="57"/>
    <cellStyle name="標準 2 4" xfId="58"/>
    <cellStyle name="標準 3" xfId="59"/>
    <cellStyle name="標準_高圧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CCFFFF"/>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238125</xdr:colOff>
      <xdr:row>18</xdr:row>
      <xdr:rowOff>133350</xdr:rowOff>
    </xdr:from>
    <xdr:to>
      <xdr:col>15</xdr:col>
      <xdr:colOff>304800</xdr:colOff>
      <xdr:row>19</xdr:row>
      <xdr:rowOff>180975</xdr:rowOff>
    </xdr:to>
    <xdr:sp>
      <xdr:nvSpPr>
        <xdr:cNvPr id="1" name="Text Box 8"/>
        <xdr:cNvSpPr txBox="1">
          <a:spLocks noChangeArrowheads="1"/>
        </xdr:cNvSpPr>
      </xdr:nvSpPr>
      <xdr:spPr>
        <a:xfrm>
          <a:off x="2905125" y="6076950"/>
          <a:ext cx="3800475" cy="361950"/>
        </a:xfrm>
        <a:prstGeom prst="rect">
          <a:avLst/>
        </a:prstGeom>
        <a:solidFill>
          <a:srgbClr val="FFFFFF"/>
        </a:solidFill>
        <a:ln w="9525" cmpd="sng">
          <a:solidFill>
            <a:srgbClr val="000000"/>
          </a:solidFill>
          <a:headEnd type="none"/>
          <a:tailEnd type="none"/>
        </a:ln>
      </xdr:spPr>
      <xdr:txBody>
        <a:bodyPr vertOverflow="clip" wrap="square" lIns="45720" tIns="22860" rIns="0" bIns="22860" anchor="ctr"/>
        <a:p>
          <a:pPr algn="l">
            <a:defRPr/>
          </a:pPr>
          <a:r>
            <a:rPr lang="en-US" cap="none" sz="1100" b="1" i="0" u="none" baseline="0">
              <a:solidFill>
                <a:srgbClr val="FF0000"/>
              </a:solidFill>
              <a:latin typeface="ＭＳ 明朝"/>
              <a:ea typeface="ＭＳ 明朝"/>
              <a:cs typeface="ＭＳ 明朝"/>
            </a:rPr>
            <a:t>現状は試算例の数字及び計算式が入力されています。</a:t>
          </a:r>
          <a:r>
            <a:rPr lang="en-US" cap="none" sz="1100" b="1" i="0" u="none" baseline="0">
              <a:solidFill>
                <a:srgbClr val="FF0000"/>
              </a:solidFill>
              <a:latin typeface="ＭＳ 明朝"/>
              <a:ea typeface="ＭＳ 明朝"/>
              <a:cs typeface="ＭＳ 明朝"/>
            </a:rPr>
            <a:t>
</a:t>
          </a:r>
          <a:r>
            <a:rPr lang="en-US" cap="none" sz="1100" b="1" i="0" u="none" baseline="0">
              <a:solidFill>
                <a:srgbClr val="FF0000"/>
              </a:solidFill>
              <a:latin typeface="ＭＳ 明朝"/>
              <a:ea typeface="ＭＳ 明朝"/>
              <a:cs typeface="ＭＳ 明朝"/>
            </a:rPr>
            <a:t>応募の際には申請者固有の数字に置き換えて下さい。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3</xdr:row>
      <xdr:rowOff>123825</xdr:rowOff>
    </xdr:from>
    <xdr:to>
      <xdr:col>9</xdr:col>
      <xdr:colOff>533400</xdr:colOff>
      <xdr:row>3</xdr:row>
      <xdr:rowOff>123825</xdr:rowOff>
    </xdr:to>
    <xdr:sp>
      <xdr:nvSpPr>
        <xdr:cNvPr id="1" name="直線矢印コネクタ 1"/>
        <xdr:cNvSpPr>
          <a:spLocks/>
        </xdr:cNvSpPr>
      </xdr:nvSpPr>
      <xdr:spPr>
        <a:xfrm flipH="1">
          <a:off x="7972425" y="704850"/>
          <a:ext cx="495300"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3</xdr:row>
      <xdr:rowOff>123825</xdr:rowOff>
    </xdr:from>
    <xdr:to>
      <xdr:col>13</xdr:col>
      <xdr:colOff>438150</xdr:colOff>
      <xdr:row>3</xdr:row>
      <xdr:rowOff>123825</xdr:rowOff>
    </xdr:to>
    <xdr:sp>
      <xdr:nvSpPr>
        <xdr:cNvPr id="2" name="直線矢印コネクタ 2"/>
        <xdr:cNvSpPr>
          <a:spLocks/>
        </xdr:cNvSpPr>
      </xdr:nvSpPr>
      <xdr:spPr>
        <a:xfrm flipH="1">
          <a:off x="9810750" y="704850"/>
          <a:ext cx="1000125"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5</xdr:row>
      <xdr:rowOff>95250</xdr:rowOff>
    </xdr:from>
    <xdr:to>
      <xdr:col>13</xdr:col>
      <xdr:colOff>438150</xdr:colOff>
      <xdr:row>5</xdr:row>
      <xdr:rowOff>95250</xdr:rowOff>
    </xdr:to>
    <xdr:sp>
      <xdr:nvSpPr>
        <xdr:cNvPr id="3" name="直線矢印コネクタ 3"/>
        <xdr:cNvSpPr>
          <a:spLocks/>
        </xdr:cNvSpPr>
      </xdr:nvSpPr>
      <xdr:spPr>
        <a:xfrm flipH="1">
          <a:off x="9810750" y="1209675"/>
          <a:ext cx="1000125"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7</xdr:row>
      <xdr:rowOff>95250</xdr:rowOff>
    </xdr:from>
    <xdr:to>
      <xdr:col>13</xdr:col>
      <xdr:colOff>438150</xdr:colOff>
      <xdr:row>7</xdr:row>
      <xdr:rowOff>95250</xdr:rowOff>
    </xdr:to>
    <xdr:sp>
      <xdr:nvSpPr>
        <xdr:cNvPr id="4" name="直線矢印コネクタ 4"/>
        <xdr:cNvSpPr>
          <a:spLocks/>
        </xdr:cNvSpPr>
      </xdr:nvSpPr>
      <xdr:spPr>
        <a:xfrm flipH="1">
          <a:off x="9810750" y="1733550"/>
          <a:ext cx="1000125"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400050</xdr:colOff>
      <xdr:row>5</xdr:row>
      <xdr:rowOff>19050</xdr:rowOff>
    </xdr:from>
    <xdr:to>
      <xdr:col>13</xdr:col>
      <xdr:colOff>571500</xdr:colOff>
      <xdr:row>7</xdr:row>
      <xdr:rowOff>171450</xdr:rowOff>
    </xdr:to>
    <xdr:sp>
      <xdr:nvSpPr>
        <xdr:cNvPr id="5" name="右中かっこ 5"/>
        <xdr:cNvSpPr>
          <a:spLocks/>
        </xdr:cNvSpPr>
      </xdr:nvSpPr>
      <xdr:spPr>
        <a:xfrm>
          <a:off x="10772775" y="1133475"/>
          <a:ext cx="161925" cy="676275"/>
        </a:xfrm>
        <a:prstGeom prst="rightBrace">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5</xdr:row>
      <xdr:rowOff>123825</xdr:rowOff>
    </xdr:from>
    <xdr:to>
      <xdr:col>9</xdr:col>
      <xdr:colOff>552450</xdr:colOff>
      <xdr:row>5</xdr:row>
      <xdr:rowOff>123825</xdr:rowOff>
    </xdr:to>
    <xdr:sp>
      <xdr:nvSpPr>
        <xdr:cNvPr id="6" name="直線矢印コネクタ 6"/>
        <xdr:cNvSpPr>
          <a:spLocks/>
        </xdr:cNvSpPr>
      </xdr:nvSpPr>
      <xdr:spPr>
        <a:xfrm flipH="1">
          <a:off x="7943850" y="1238250"/>
          <a:ext cx="533400"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7</xdr:row>
      <xdr:rowOff>104775</xdr:rowOff>
    </xdr:from>
    <xdr:to>
      <xdr:col>9</xdr:col>
      <xdr:colOff>552450</xdr:colOff>
      <xdr:row>7</xdr:row>
      <xdr:rowOff>104775</xdr:rowOff>
    </xdr:to>
    <xdr:sp>
      <xdr:nvSpPr>
        <xdr:cNvPr id="7" name="直線矢印コネクタ 7"/>
        <xdr:cNvSpPr>
          <a:spLocks/>
        </xdr:cNvSpPr>
      </xdr:nvSpPr>
      <xdr:spPr>
        <a:xfrm flipH="1">
          <a:off x="7953375" y="1743075"/>
          <a:ext cx="523875"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1162050</xdr:colOff>
      <xdr:row>5</xdr:row>
      <xdr:rowOff>152400</xdr:rowOff>
    </xdr:from>
    <xdr:to>
      <xdr:col>2</xdr:col>
      <xdr:colOff>2447925</xdr:colOff>
      <xdr:row>5</xdr:row>
      <xdr:rowOff>152400</xdr:rowOff>
    </xdr:to>
    <xdr:sp>
      <xdr:nvSpPr>
        <xdr:cNvPr id="8" name="直線矢印コネクタ 8"/>
        <xdr:cNvSpPr>
          <a:spLocks/>
        </xdr:cNvSpPr>
      </xdr:nvSpPr>
      <xdr:spPr>
        <a:xfrm>
          <a:off x="1571625" y="1266825"/>
          <a:ext cx="1276350"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3</xdr:row>
      <xdr:rowOff>123825</xdr:rowOff>
    </xdr:from>
    <xdr:to>
      <xdr:col>7</xdr:col>
      <xdr:colOff>581025</xdr:colOff>
      <xdr:row>3</xdr:row>
      <xdr:rowOff>123825</xdr:rowOff>
    </xdr:to>
    <xdr:sp>
      <xdr:nvSpPr>
        <xdr:cNvPr id="9" name="直線矢印コネクタ 9"/>
        <xdr:cNvSpPr>
          <a:spLocks/>
        </xdr:cNvSpPr>
      </xdr:nvSpPr>
      <xdr:spPr>
        <a:xfrm flipV="1">
          <a:off x="6153150" y="704850"/>
          <a:ext cx="1143000"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7</xdr:row>
      <xdr:rowOff>161925</xdr:rowOff>
    </xdr:from>
    <xdr:to>
      <xdr:col>7</xdr:col>
      <xdr:colOff>571500</xdr:colOff>
      <xdr:row>7</xdr:row>
      <xdr:rowOff>161925</xdr:rowOff>
    </xdr:to>
    <xdr:sp>
      <xdr:nvSpPr>
        <xdr:cNvPr id="10" name="直線矢印コネクタ 10"/>
        <xdr:cNvSpPr>
          <a:spLocks/>
        </xdr:cNvSpPr>
      </xdr:nvSpPr>
      <xdr:spPr>
        <a:xfrm flipV="1">
          <a:off x="6124575" y="1800225"/>
          <a:ext cx="1162050"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5</xdr:row>
      <xdr:rowOff>123825</xdr:rowOff>
    </xdr:from>
    <xdr:to>
      <xdr:col>7</xdr:col>
      <xdr:colOff>581025</xdr:colOff>
      <xdr:row>5</xdr:row>
      <xdr:rowOff>123825</xdr:rowOff>
    </xdr:to>
    <xdr:sp>
      <xdr:nvSpPr>
        <xdr:cNvPr id="11" name="直線矢印コネクタ 11"/>
        <xdr:cNvSpPr>
          <a:spLocks/>
        </xdr:cNvSpPr>
      </xdr:nvSpPr>
      <xdr:spPr>
        <a:xfrm flipV="1">
          <a:off x="4905375" y="1238250"/>
          <a:ext cx="2390775"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3</xdr:row>
      <xdr:rowOff>123825</xdr:rowOff>
    </xdr:from>
    <xdr:to>
      <xdr:col>6</xdr:col>
      <xdr:colOff>19050</xdr:colOff>
      <xdr:row>7</xdr:row>
      <xdr:rowOff>161925</xdr:rowOff>
    </xdr:to>
    <xdr:sp>
      <xdr:nvSpPr>
        <xdr:cNvPr id="12" name="直線矢印コネクタ 12"/>
        <xdr:cNvSpPr>
          <a:spLocks/>
        </xdr:cNvSpPr>
      </xdr:nvSpPr>
      <xdr:spPr>
        <a:xfrm flipH="1" flipV="1">
          <a:off x="6124575" y="704850"/>
          <a:ext cx="0" cy="1095375"/>
        </a:xfrm>
        <a:prstGeom prst="straightConnector1">
          <a:avLst/>
        </a:prstGeom>
        <a:noFill/>
        <a:ln w="222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685800</xdr:colOff>
      <xdr:row>5</xdr:row>
      <xdr:rowOff>238125</xdr:rowOff>
    </xdr:from>
    <xdr:to>
      <xdr:col>3</xdr:col>
      <xdr:colOff>685800</xdr:colOff>
      <xdr:row>8</xdr:row>
      <xdr:rowOff>9525</xdr:rowOff>
    </xdr:to>
    <xdr:sp>
      <xdr:nvSpPr>
        <xdr:cNvPr id="13" name="直線矢印コネクタ 13"/>
        <xdr:cNvSpPr>
          <a:spLocks/>
        </xdr:cNvSpPr>
      </xdr:nvSpPr>
      <xdr:spPr>
        <a:xfrm flipH="1" flipV="1">
          <a:off x="3571875" y="1352550"/>
          <a:ext cx="0" cy="561975"/>
        </a:xfrm>
        <a:prstGeom prst="straightConnector1">
          <a:avLst/>
        </a:prstGeom>
        <a:noFill/>
        <a:ln w="22225"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1133475</xdr:colOff>
      <xdr:row>8</xdr:row>
      <xdr:rowOff>123825</xdr:rowOff>
    </xdr:from>
    <xdr:to>
      <xdr:col>2</xdr:col>
      <xdr:colOff>2409825</xdr:colOff>
      <xdr:row>8</xdr:row>
      <xdr:rowOff>123825</xdr:rowOff>
    </xdr:to>
    <xdr:sp>
      <xdr:nvSpPr>
        <xdr:cNvPr id="14" name="直線矢印コネクタ 14"/>
        <xdr:cNvSpPr>
          <a:spLocks/>
        </xdr:cNvSpPr>
      </xdr:nvSpPr>
      <xdr:spPr>
        <a:xfrm>
          <a:off x="1543050" y="2028825"/>
          <a:ext cx="1276350" cy="0"/>
        </a:xfrm>
        <a:prstGeom prst="straightConnector1">
          <a:avLst/>
        </a:prstGeom>
        <a:noFill/>
        <a:ln w="22225"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314325</xdr:colOff>
      <xdr:row>2</xdr:row>
      <xdr:rowOff>57150</xdr:rowOff>
    </xdr:from>
    <xdr:to>
      <xdr:col>16</xdr:col>
      <xdr:colOff>485775</xdr:colOff>
      <xdr:row>8</xdr:row>
      <xdr:rowOff>114300</xdr:rowOff>
    </xdr:to>
    <xdr:sp>
      <xdr:nvSpPr>
        <xdr:cNvPr id="15" name="角丸四角形 15"/>
        <xdr:cNvSpPr>
          <a:spLocks/>
        </xdr:cNvSpPr>
      </xdr:nvSpPr>
      <xdr:spPr>
        <a:xfrm>
          <a:off x="8248650" y="466725"/>
          <a:ext cx="4438650" cy="1552575"/>
        </a:xfrm>
        <a:prstGeom prst="roundRect">
          <a:avLst/>
        </a:prstGeom>
        <a:noFill/>
        <a:ln w="12700" cmpd="sng">
          <a:solidFill>
            <a:srgbClr val="000000"/>
          </a:solidFill>
          <a:prstDash val="lgDashDotDot"/>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247650</xdr:colOff>
      <xdr:row>2</xdr:row>
      <xdr:rowOff>76200</xdr:rowOff>
    </xdr:from>
    <xdr:to>
      <xdr:col>9</xdr:col>
      <xdr:colOff>200025</xdr:colOff>
      <xdr:row>9</xdr:row>
      <xdr:rowOff>228600</xdr:rowOff>
    </xdr:to>
    <xdr:sp>
      <xdr:nvSpPr>
        <xdr:cNvPr id="16" name="角丸四角形 16"/>
        <xdr:cNvSpPr>
          <a:spLocks/>
        </xdr:cNvSpPr>
      </xdr:nvSpPr>
      <xdr:spPr>
        <a:xfrm>
          <a:off x="657225" y="485775"/>
          <a:ext cx="7477125" cy="1838325"/>
        </a:xfrm>
        <a:prstGeom prst="roundRect">
          <a:avLst/>
        </a:prstGeom>
        <a:noFill/>
        <a:ln w="12700" cmpd="sng">
          <a:solidFill>
            <a:srgbClr val="000000"/>
          </a:solidFill>
          <a:prstDash val="lgDashDotDot"/>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266700</xdr:colOff>
      <xdr:row>8</xdr:row>
      <xdr:rowOff>66675</xdr:rowOff>
    </xdr:from>
    <xdr:ext cx="5219700" cy="714375"/>
    <xdr:sp>
      <xdr:nvSpPr>
        <xdr:cNvPr id="17" name="テキスト ボックス 17"/>
        <xdr:cNvSpPr txBox="1">
          <a:spLocks noChangeArrowheads="1"/>
        </xdr:cNvSpPr>
      </xdr:nvSpPr>
      <xdr:spPr>
        <a:xfrm>
          <a:off x="7591425" y="1971675"/>
          <a:ext cx="5219700" cy="714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solidFill>
                <a:srgbClr val="FF0000"/>
              </a:solidFill>
              <a:latin typeface="游ゴシック"/>
              <a:ea typeface="游ゴシック"/>
              <a:cs typeface="游ゴシック"/>
            </a:rPr>
            <a:t>❏</a:t>
          </a:r>
          <a:r>
            <a:rPr lang="en-US" cap="none" sz="1100" b="1" i="0" u="none" baseline="0">
              <a:solidFill>
                <a:srgbClr val="FF0000"/>
              </a:solidFill>
              <a:latin typeface="游ゴシック"/>
              <a:ea typeface="游ゴシック"/>
              <a:cs typeface="游ゴシック"/>
            </a:rPr>
            <a:t>現状は試算例の数字及び計算式が入力されています。応募の際には申請者固有の数字に置き換えて下さい。</a:t>
          </a:r>
          <a:r>
            <a:rPr lang="en-US" cap="none" sz="1100" b="0" i="0" u="none" baseline="0">
              <a:solidFill>
                <a:srgbClr val="FF0000"/>
              </a:solidFill>
              <a:latin typeface="Calibri"/>
              <a:ea typeface="Calibri"/>
              <a:cs typeface="Calibri"/>
            </a:rPr>
            <a:t>
</a:t>
          </a:r>
          <a:r>
            <a:rPr lang="en-US" cap="none" sz="700" b="0" i="0" u="none" baseline="0">
              <a:solidFill>
                <a:srgbClr val="FF0000"/>
              </a:solidFill>
              <a:latin typeface="游ゴシック"/>
              <a:ea typeface="游ゴシック"/>
              <a:cs typeface="游ゴシック"/>
            </a:rPr>
            <a:t>試算例の条件：発電量</a:t>
          </a:r>
          <a:r>
            <a:rPr lang="en-US" cap="none" sz="700" b="0" i="0" u="none" baseline="0">
              <a:solidFill>
                <a:srgbClr val="FF0000"/>
              </a:solidFill>
              <a:latin typeface="Calibri"/>
              <a:ea typeface="Calibri"/>
              <a:cs typeface="Calibri"/>
            </a:rPr>
            <a:t>1,000kW</a:t>
          </a:r>
          <a:r>
            <a:rPr lang="en-US" cap="none" sz="700" b="0" i="0" u="none" baseline="0">
              <a:solidFill>
                <a:srgbClr val="FF0000"/>
              </a:solidFill>
              <a:latin typeface="游ゴシック"/>
              <a:ea typeface="游ゴシック"/>
              <a:cs typeface="游ゴシック"/>
            </a:rPr>
            <a:t>、台数</a:t>
          </a:r>
          <a:r>
            <a:rPr lang="en-US" cap="none" sz="700" b="0" i="0" u="none" baseline="0">
              <a:solidFill>
                <a:srgbClr val="FF0000"/>
              </a:solidFill>
              <a:latin typeface="Calibri"/>
              <a:ea typeface="Calibri"/>
              <a:cs typeface="Calibri"/>
            </a:rPr>
            <a:t>2</a:t>
          </a:r>
          <a:r>
            <a:rPr lang="en-US" cap="none" sz="700" b="0" i="0" u="none" baseline="0">
              <a:solidFill>
                <a:srgbClr val="FF0000"/>
              </a:solidFill>
              <a:latin typeface="游ゴシック"/>
              <a:ea typeface="游ゴシック"/>
              <a:cs typeface="游ゴシック"/>
            </a:rPr>
            <a:t>台</a:t>
          </a:r>
          <a:r>
            <a:rPr lang="en-US" cap="none" sz="700" b="0" i="0" u="none" baseline="0">
              <a:solidFill>
                <a:srgbClr val="FF0000"/>
              </a:solidFill>
              <a:latin typeface="Calibri"/>
              <a:ea typeface="Calibri"/>
              <a:cs typeface="Calibri"/>
            </a:rPr>
            <a:t>(</a:t>
          </a:r>
          <a:r>
            <a:rPr lang="en-US" cap="none" sz="700" b="0" i="0" u="none" baseline="0">
              <a:solidFill>
                <a:srgbClr val="FF0000"/>
              </a:solidFill>
              <a:latin typeface="游ゴシック"/>
              <a:ea typeface="游ゴシック"/>
              <a:cs typeface="游ゴシック"/>
            </a:rPr>
            <a:t>もしくは</a:t>
          </a:r>
          <a:r>
            <a:rPr lang="en-US" cap="none" sz="700" b="0" i="0" u="none" baseline="0">
              <a:solidFill>
                <a:srgbClr val="FF0000"/>
              </a:solidFill>
              <a:latin typeface="Calibri"/>
              <a:ea typeface="Calibri"/>
              <a:cs typeface="Calibri"/>
            </a:rPr>
            <a:t>1</a:t>
          </a:r>
          <a:r>
            <a:rPr lang="en-US" cap="none" sz="700" b="0" i="0" u="none" baseline="0">
              <a:solidFill>
                <a:srgbClr val="FF0000"/>
              </a:solidFill>
              <a:latin typeface="游ゴシック"/>
              <a:ea typeface="游ゴシック"/>
              <a:cs typeface="游ゴシック"/>
            </a:rPr>
            <a:t>台</a:t>
          </a:r>
          <a:r>
            <a:rPr lang="en-US" cap="none" sz="700" b="0" i="0" u="none" baseline="0">
              <a:solidFill>
                <a:srgbClr val="FF0000"/>
              </a:solidFill>
              <a:latin typeface="Calibri"/>
              <a:ea typeface="Calibri"/>
              <a:cs typeface="Calibri"/>
            </a:rPr>
            <a:t>)</a:t>
          </a:r>
          <a:r>
            <a:rPr lang="en-US" cap="none" sz="700" b="0" i="0" u="none" baseline="0">
              <a:solidFill>
                <a:srgbClr val="FF0000"/>
              </a:solidFill>
              <a:latin typeface="游ゴシック"/>
              <a:ea typeface="游ゴシック"/>
              <a:cs typeface="游ゴシック"/>
            </a:rPr>
            <a:t>、運転時間</a:t>
          </a:r>
          <a:r>
            <a:rPr lang="en-US" cap="none" sz="700" b="0" i="0" u="none" baseline="0">
              <a:solidFill>
                <a:srgbClr val="FF0000"/>
              </a:solidFill>
              <a:latin typeface="Calibri"/>
              <a:ea typeface="Calibri"/>
              <a:cs typeface="Calibri"/>
            </a:rPr>
            <a:t>700hr/</a:t>
          </a:r>
          <a:r>
            <a:rPr lang="en-US" cap="none" sz="700" b="0" i="0" u="none" baseline="0">
              <a:solidFill>
                <a:srgbClr val="FF0000"/>
              </a:solidFill>
              <a:latin typeface="游ゴシック"/>
              <a:ea typeface="游ゴシック"/>
              <a:cs typeface="游ゴシック"/>
            </a:rPr>
            <a:t>月、所内動力</a:t>
          </a:r>
          <a:r>
            <a:rPr lang="en-US" cap="none" sz="700" b="0" i="0" u="none" baseline="0">
              <a:solidFill>
                <a:srgbClr val="FF0000"/>
              </a:solidFill>
              <a:latin typeface="Calibri"/>
              <a:ea typeface="Calibri"/>
              <a:cs typeface="Calibri"/>
            </a:rPr>
            <a:t>3%</a:t>
          </a:r>
          <a:r>
            <a:rPr lang="en-US" cap="none" sz="700" b="0" i="0" u="none" baseline="0">
              <a:solidFill>
                <a:srgbClr val="FF0000"/>
              </a:solidFill>
              <a:latin typeface="游ゴシック"/>
              <a:ea typeface="游ゴシック"/>
              <a:cs typeface="游ゴシック"/>
            </a:rPr>
            <a:t>、発電効率</a:t>
          </a:r>
          <a:r>
            <a:rPr lang="en-US" cap="none" sz="700" b="0" i="0" u="none" baseline="0">
              <a:solidFill>
                <a:srgbClr val="FF0000"/>
              </a:solidFill>
              <a:latin typeface="Calibri"/>
              <a:ea typeface="Calibri"/>
              <a:cs typeface="Calibri"/>
            </a:rPr>
            <a:t>42%</a:t>
          </a:r>
          <a:r>
            <a:rPr lang="en-US" cap="none" sz="700" b="0" i="0" u="none" baseline="0">
              <a:solidFill>
                <a:srgbClr val="FF0000"/>
              </a:solidFill>
              <a:latin typeface="游ゴシック"/>
              <a:ea typeface="游ゴシック"/>
              <a:cs typeface="游ゴシック"/>
            </a:rPr>
            <a:t>、熱回収効率（蒸気）</a:t>
          </a:r>
          <a:r>
            <a:rPr lang="en-US" cap="none" sz="700" b="0" i="0" u="none" baseline="0">
              <a:solidFill>
                <a:srgbClr val="FF0000"/>
              </a:solidFill>
              <a:latin typeface="Calibri"/>
              <a:ea typeface="Calibri"/>
              <a:cs typeface="Calibri"/>
            </a:rPr>
            <a:t>15%</a:t>
          </a:r>
          <a:r>
            <a:rPr lang="en-US" cap="none" sz="700" b="0" i="0" u="none" baseline="0">
              <a:solidFill>
                <a:srgbClr val="FF0000"/>
              </a:solidFill>
              <a:latin typeface="游ゴシック"/>
              <a:ea typeface="游ゴシック"/>
              <a:cs typeface="游ゴシック"/>
            </a:rPr>
            <a:t>、熱回収効率（温水）</a:t>
          </a:r>
          <a:r>
            <a:rPr lang="en-US" cap="none" sz="700" b="0" i="0" u="none" baseline="0">
              <a:solidFill>
                <a:srgbClr val="FF0000"/>
              </a:solidFill>
              <a:latin typeface="Calibri"/>
              <a:ea typeface="Calibri"/>
              <a:cs typeface="Calibri"/>
            </a:rPr>
            <a:t>15%</a:t>
          </a:r>
          <a:r>
            <a:rPr lang="en-US" cap="none" sz="700" b="0" i="0" u="none" baseline="0">
              <a:solidFill>
                <a:srgbClr val="FF0000"/>
              </a:solidFill>
              <a:latin typeface="游ゴシック"/>
              <a:ea typeface="游ゴシック"/>
              <a:cs typeface="游ゴシック"/>
            </a:rPr>
            <a:t>、冷熱変換効率（</a:t>
          </a:r>
          <a:r>
            <a:rPr lang="en-US" cap="none" sz="700" b="0" i="0" u="none" baseline="0">
              <a:solidFill>
                <a:srgbClr val="FF0000"/>
              </a:solidFill>
              <a:latin typeface="Calibri"/>
              <a:ea typeface="Calibri"/>
              <a:cs typeface="Calibri"/>
            </a:rPr>
            <a:t>0.8</a:t>
          </a:r>
          <a:r>
            <a:rPr lang="en-US" cap="none" sz="700" b="0" i="0" u="none" baseline="0">
              <a:solidFill>
                <a:srgbClr val="FF0000"/>
              </a:solidFill>
              <a:latin typeface="游ゴシック"/>
              <a:ea typeface="游ゴシック"/>
              <a:cs typeface="游ゴシック"/>
            </a:rPr>
            <a:t>）、排熱利用率</a:t>
          </a:r>
          <a:r>
            <a:rPr lang="en-US" cap="none" sz="700" b="0" i="0" u="none" baseline="0">
              <a:solidFill>
                <a:srgbClr val="FF0000"/>
              </a:solidFill>
              <a:latin typeface="Calibri"/>
              <a:ea typeface="Calibri"/>
              <a:cs typeface="Calibri"/>
            </a:rPr>
            <a:t>100%</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47625</xdr:colOff>
      <xdr:row>3</xdr:row>
      <xdr:rowOff>123825</xdr:rowOff>
    </xdr:from>
    <xdr:to>
      <xdr:col>9</xdr:col>
      <xdr:colOff>552450</xdr:colOff>
      <xdr:row>3</xdr:row>
      <xdr:rowOff>123825</xdr:rowOff>
    </xdr:to>
    <xdr:sp>
      <xdr:nvSpPr>
        <xdr:cNvPr id="1" name="直線矢印コネクタ 1"/>
        <xdr:cNvSpPr>
          <a:spLocks/>
        </xdr:cNvSpPr>
      </xdr:nvSpPr>
      <xdr:spPr>
        <a:xfrm flipH="1">
          <a:off x="8658225" y="704850"/>
          <a:ext cx="495300"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3</xdr:row>
      <xdr:rowOff>123825</xdr:rowOff>
    </xdr:from>
    <xdr:to>
      <xdr:col>13</xdr:col>
      <xdr:colOff>438150</xdr:colOff>
      <xdr:row>3</xdr:row>
      <xdr:rowOff>123825</xdr:rowOff>
    </xdr:to>
    <xdr:sp>
      <xdr:nvSpPr>
        <xdr:cNvPr id="2" name="直線矢印コネクタ 2"/>
        <xdr:cNvSpPr>
          <a:spLocks/>
        </xdr:cNvSpPr>
      </xdr:nvSpPr>
      <xdr:spPr>
        <a:xfrm flipH="1">
          <a:off x="10477500" y="704850"/>
          <a:ext cx="1009650"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5</xdr:row>
      <xdr:rowOff>95250</xdr:rowOff>
    </xdr:from>
    <xdr:to>
      <xdr:col>13</xdr:col>
      <xdr:colOff>438150</xdr:colOff>
      <xdr:row>5</xdr:row>
      <xdr:rowOff>95250</xdr:rowOff>
    </xdr:to>
    <xdr:sp>
      <xdr:nvSpPr>
        <xdr:cNvPr id="3" name="直線矢印コネクタ 3"/>
        <xdr:cNvSpPr>
          <a:spLocks/>
        </xdr:cNvSpPr>
      </xdr:nvSpPr>
      <xdr:spPr>
        <a:xfrm flipH="1">
          <a:off x="10477500" y="1209675"/>
          <a:ext cx="1009650"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7</xdr:row>
      <xdr:rowOff>95250</xdr:rowOff>
    </xdr:from>
    <xdr:to>
      <xdr:col>13</xdr:col>
      <xdr:colOff>428625</xdr:colOff>
      <xdr:row>7</xdr:row>
      <xdr:rowOff>95250</xdr:rowOff>
    </xdr:to>
    <xdr:sp>
      <xdr:nvSpPr>
        <xdr:cNvPr id="4" name="直線矢印コネクタ 4"/>
        <xdr:cNvSpPr>
          <a:spLocks/>
        </xdr:cNvSpPr>
      </xdr:nvSpPr>
      <xdr:spPr>
        <a:xfrm flipH="1">
          <a:off x="10477500" y="1733550"/>
          <a:ext cx="1000125"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409575</xdr:colOff>
      <xdr:row>5</xdr:row>
      <xdr:rowOff>19050</xdr:rowOff>
    </xdr:from>
    <xdr:to>
      <xdr:col>13</xdr:col>
      <xdr:colOff>571500</xdr:colOff>
      <xdr:row>7</xdr:row>
      <xdr:rowOff>171450</xdr:rowOff>
    </xdr:to>
    <xdr:sp>
      <xdr:nvSpPr>
        <xdr:cNvPr id="5" name="右中かっこ 5"/>
        <xdr:cNvSpPr>
          <a:spLocks/>
        </xdr:cNvSpPr>
      </xdr:nvSpPr>
      <xdr:spPr>
        <a:xfrm>
          <a:off x="11458575" y="1133475"/>
          <a:ext cx="152400" cy="676275"/>
        </a:xfrm>
        <a:prstGeom prst="rightBrace">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5</xdr:row>
      <xdr:rowOff>123825</xdr:rowOff>
    </xdr:from>
    <xdr:to>
      <xdr:col>9</xdr:col>
      <xdr:colOff>561975</xdr:colOff>
      <xdr:row>5</xdr:row>
      <xdr:rowOff>123825</xdr:rowOff>
    </xdr:to>
    <xdr:sp>
      <xdr:nvSpPr>
        <xdr:cNvPr id="6" name="直線矢印コネクタ 6"/>
        <xdr:cNvSpPr>
          <a:spLocks/>
        </xdr:cNvSpPr>
      </xdr:nvSpPr>
      <xdr:spPr>
        <a:xfrm flipH="1">
          <a:off x="8629650" y="1238250"/>
          <a:ext cx="533400"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7</xdr:row>
      <xdr:rowOff>104775</xdr:rowOff>
    </xdr:from>
    <xdr:to>
      <xdr:col>9</xdr:col>
      <xdr:colOff>561975</xdr:colOff>
      <xdr:row>7</xdr:row>
      <xdr:rowOff>104775</xdr:rowOff>
    </xdr:to>
    <xdr:sp>
      <xdr:nvSpPr>
        <xdr:cNvPr id="7" name="直線矢印コネクタ 7"/>
        <xdr:cNvSpPr>
          <a:spLocks/>
        </xdr:cNvSpPr>
      </xdr:nvSpPr>
      <xdr:spPr>
        <a:xfrm flipH="1">
          <a:off x="8639175" y="1743075"/>
          <a:ext cx="523875"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1181100</xdr:colOff>
      <xdr:row>5</xdr:row>
      <xdr:rowOff>152400</xdr:rowOff>
    </xdr:from>
    <xdr:to>
      <xdr:col>2</xdr:col>
      <xdr:colOff>2438400</xdr:colOff>
      <xdr:row>5</xdr:row>
      <xdr:rowOff>152400</xdr:rowOff>
    </xdr:to>
    <xdr:sp>
      <xdr:nvSpPr>
        <xdr:cNvPr id="8" name="直線矢印コネクタ 8"/>
        <xdr:cNvSpPr>
          <a:spLocks/>
        </xdr:cNvSpPr>
      </xdr:nvSpPr>
      <xdr:spPr>
        <a:xfrm>
          <a:off x="1590675" y="1266825"/>
          <a:ext cx="1257300"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xdr:colOff>
      <xdr:row>3</xdr:row>
      <xdr:rowOff>123825</xdr:rowOff>
    </xdr:from>
    <xdr:to>
      <xdr:col>7</xdr:col>
      <xdr:colOff>590550</xdr:colOff>
      <xdr:row>3</xdr:row>
      <xdr:rowOff>123825</xdr:rowOff>
    </xdr:to>
    <xdr:sp>
      <xdr:nvSpPr>
        <xdr:cNvPr id="9" name="直線矢印コネクタ 9"/>
        <xdr:cNvSpPr>
          <a:spLocks/>
        </xdr:cNvSpPr>
      </xdr:nvSpPr>
      <xdr:spPr>
        <a:xfrm flipV="1">
          <a:off x="6819900" y="704850"/>
          <a:ext cx="1162050"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7</xdr:row>
      <xdr:rowOff>161925</xdr:rowOff>
    </xdr:from>
    <xdr:to>
      <xdr:col>7</xdr:col>
      <xdr:colOff>571500</xdr:colOff>
      <xdr:row>7</xdr:row>
      <xdr:rowOff>161925</xdr:rowOff>
    </xdr:to>
    <xdr:sp>
      <xdr:nvSpPr>
        <xdr:cNvPr id="10" name="直線矢印コネクタ 10"/>
        <xdr:cNvSpPr>
          <a:spLocks/>
        </xdr:cNvSpPr>
      </xdr:nvSpPr>
      <xdr:spPr>
        <a:xfrm flipV="1">
          <a:off x="6791325" y="1800225"/>
          <a:ext cx="1171575"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5</xdr:row>
      <xdr:rowOff>123825</xdr:rowOff>
    </xdr:from>
    <xdr:to>
      <xdr:col>7</xdr:col>
      <xdr:colOff>590550</xdr:colOff>
      <xdr:row>5</xdr:row>
      <xdr:rowOff>123825</xdr:rowOff>
    </xdr:to>
    <xdr:sp>
      <xdr:nvSpPr>
        <xdr:cNvPr id="11" name="直線矢印コネクタ 11"/>
        <xdr:cNvSpPr>
          <a:spLocks/>
        </xdr:cNvSpPr>
      </xdr:nvSpPr>
      <xdr:spPr>
        <a:xfrm flipV="1">
          <a:off x="5572125" y="1238250"/>
          <a:ext cx="2409825"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3</xdr:row>
      <xdr:rowOff>123825</xdr:rowOff>
    </xdr:from>
    <xdr:to>
      <xdr:col>6</xdr:col>
      <xdr:colOff>9525</xdr:colOff>
      <xdr:row>7</xdr:row>
      <xdr:rowOff>161925</xdr:rowOff>
    </xdr:to>
    <xdr:sp>
      <xdr:nvSpPr>
        <xdr:cNvPr id="12" name="直線矢印コネクタ 12"/>
        <xdr:cNvSpPr>
          <a:spLocks/>
        </xdr:cNvSpPr>
      </xdr:nvSpPr>
      <xdr:spPr>
        <a:xfrm flipH="1" flipV="1">
          <a:off x="6791325" y="704850"/>
          <a:ext cx="0" cy="1095375"/>
        </a:xfrm>
        <a:prstGeom prst="straightConnector1">
          <a:avLst/>
        </a:prstGeom>
        <a:noFill/>
        <a:ln w="222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685800</xdr:colOff>
      <xdr:row>5</xdr:row>
      <xdr:rowOff>238125</xdr:rowOff>
    </xdr:from>
    <xdr:to>
      <xdr:col>3</xdr:col>
      <xdr:colOff>685800</xdr:colOff>
      <xdr:row>8</xdr:row>
      <xdr:rowOff>9525</xdr:rowOff>
    </xdr:to>
    <xdr:sp>
      <xdr:nvSpPr>
        <xdr:cNvPr id="13" name="直線矢印コネクタ 13"/>
        <xdr:cNvSpPr>
          <a:spLocks/>
        </xdr:cNvSpPr>
      </xdr:nvSpPr>
      <xdr:spPr>
        <a:xfrm flipH="1" flipV="1">
          <a:off x="3676650" y="1352550"/>
          <a:ext cx="0" cy="561975"/>
        </a:xfrm>
        <a:prstGeom prst="straightConnector1">
          <a:avLst/>
        </a:prstGeom>
        <a:noFill/>
        <a:ln w="22225"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1209675</xdr:colOff>
      <xdr:row>8</xdr:row>
      <xdr:rowOff>123825</xdr:rowOff>
    </xdr:from>
    <xdr:to>
      <xdr:col>2</xdr:col>
      <xdr:colOff>2466975</xdr:colOff>
      <xdr:row>8</xdr:row>
      <xdr:rowOff>123825</xdr:rowOff>
    </xdr:to>
    <xdr:sp>
      <xdr:nvSpPr>
        <xdr:cNvPr id="14" name="直線矢印コネクタ 14"/>
        <xdr:cNvSpPr>
          <a:spLocks/>
        </xdr:cNvSpPr>
      </xdr:nvSpPr>
      <xdr:spPr>
        <a:xfrm>
          <a:off x="1619250" y="2028825"/>
          <a:ext cx="1257300" cy="0"/>
        </a:xfrm>
        <a:prstGeom prst="straightConnector1">
          <a:avLst/>
        </a:prstGeom>
        <a:noFill/>
        <a:ln w="22225"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314325</xdr:colOff>
      <xdr:row>2</xdr:row>
      <xdr:rowOff>57150</xdr:rowOff>
    </xdr:from>
    <xdr:to>
      <xdr:col>16</xdr:col>
      <xdr:colOff>476250</xdr:colOff>
      <xdr:row>8</xdr:row>
      <xdr:rowOff>114300</xdr:rowOff>
    </xdr:to>
    <xdr:sp>
      <xdr:nvSpPr>
        <xdr:cNvPr id="15" name="角丸四角形 15"/>
        <xdr:cNvSpPr>
          <a:spLocks/>
        </xdr:cNvSpPr>
      </xdr:nvSpPr>
      <xdr:spPr>
        <a:xfrm>
          <a:off x="8924925" y="466725"/>
          <a:ext cx="4429125" cy="1552575"/>
        </a:xfrm>
        <a:prstGeom prst="roundRect">
          <a:avLst/>
        </a:prstGeom>
        <a:noFill/>
        <a:ln w="12700" cmpd="sng">
          <a:solidFill>
            <a:srgbClr val="000000"/>
          </a:solidFill>
          <a:prstDash val="lgDashDotDot"/>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247650</xdr:colOff>
      <xdr:row>2</xdr:row>
      <xdr:rowOff>76200</xdr:rowOff>
    </xdr:from>
    <xdr:to>
      <xdr:col>9</xdr:col>
      <xdr:colOff>209550</xdr:colOff>
      <xdr:row>9</xdr:row>
      <xdr:rowOff>228600</xdr:rowOff>
    </xdr:to>
    <xdr:sp>
      <xdr:nvSpPr>
        <xdr:cNvPr id="16" name="角丸四角形 16"/>
        <xdr:cNvSpPr>
          <a:spLocks/>
        </xdr:cNvSpPr>
      </xdr:nvSpPr>
      <xdr:spPr>
        <a:xfrm>
          <a:off x="657225" y="485775"/>
          <a:ext cx="8162925" cy="1838325"/>
        </a:xfrm>
        <a:prstGeom prst="roundRect">
          <a:avLst/>
        </a:prstGeom>
        <a:noFill/>
        <a:ln w="12700" cmpd="sng">
          <a:solidFill>
            <a:srgbClr val="000000"/>
          </a:solidFill>
          <a:prstDash val="lgDashDotDot"/>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257175</xdr:colOff>
      <xdr:row>8</xdr:row>
      <xdr:rowOff>66675</xdr:rowOff>
    </xdr:from>
    <xdr:ext cx="5229225" cy="714375"/>
    <xdr:sp>
      <xdr:nvSpPr>
        <xdr:cNvPr id="17" name="テキスト ボックス 17"/>
        <xdr:cNvSpPr txBox="1">
          <a:spLocks noChangeArrowheads="1"/>
        </xdr:cNvSpPr>
      </xdr:nvSpPr>
      <xdr:spPr>
        <a:xfrm>
          <a:off x="8258175" y="1971675"/>
          <a:ext cx="5229225" cy="714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solidFill>
                <a:srgbClr val="FF0000"/>
              </a:solidFill>
              <a:latin typeface="游ゴシック"/>
              <a:ea typeface="游ゴシック"/>
              <a:cs typeface="游ゴシック"/>
            </a:rPr>
            <a:t>❏</a:t>
          </a:r>
          <a:r>
            <a:rPr lang="en-US" cap="none" sz="1100" b="1" i="0" u="none" baseline="0">
              <a:solidFill>
                <a:srgbClr val="FF0000"/>
              </a:solidFill>
              <a:latin typeface="游ゴシック"/>
              <a:ea typeface="游ゴシック"/>
              <a:cs typeface="游ゴシック"/>
            </a:rPr>
            <a:t>現状は試算例の数字及び計算式が入力されています。応募の際には申請者固有の数字に置き換えて下さい。</a:t>
          </a:r>
          <a:r>
            <a:rPr lang="en-US" cap="none" sz="1100" b="0" i="0" u="none" baseline="0">
              <a:solidFill>
                <a:srgbClr val="FF0000"/>
              </a:solidFill>
              <a:latin typeface="Calibri"/>
              <a:ea typeface="Calibri"/>
              <a:cs typeface="Calibri"/>
            </a:rPr>
            <a:t>
</a:t>
          </a:r>
          <a:r>
            <a:rPr lang="en-US" cap="none" sz="700" b="0" i="0" u="none" baseline="0">
              <a:solidFill>
                <a:srgbClr val="FF0000"/>
              </a:solidFill>
              <a:latin typeface="游ゴシック"/>
              <a:ea typeface="游ゴシック"/>
              <a:cs typeface="游ゴシック"/>
            </a:rPr>
            <a:t>試算例の条件：発電量</a:t>
          </a:r>
          <a:r>
            <a:rPr lang="en-US" cap="none" sz="700" b="0" i="0" u="none" baseline="0">
              <a:solidFill>
                <a:srgbClr val="FF0000"/>
              </a:solidFill>
              <a:latin typeface="Calibri"/>
              <a:ea typeface="Calibri"/>
              <a:cs typeface="Calibri"/>
            </a:rPr>
            <a:t>1,000kW</a:t>
          </a:r>
          <a:r>
            <a:rPr lang="en-US" cap="none" sz="700" b="0" i="0" u="none" baseline="0">
              <a:solidFill>
                <a:srgbClr val="FF0000"/>
              </a:solidFill>
              <a:latin typeface="游ゴシック"/>
              <a:ea typeface="游ゴシック"/>
              <a:cs typeface="游ゴシック"/>
            </a:rPr>
            <a:t>、台数</a:t>
          </a:r>
          <a:r>
            <a:rPr lang="en-US" cap="none" sz="700" b="0" i="0" u="none" baseline="0">
              <a:solidFill>
                <a:srgbClr val="FF0000"/>
              </a:solidFill>
              <a:latin typeface="Calibri"/>
              <a:ea typeface="Calibri"/>
              <a:cs typeface="Calibri"/>
            </a:rPr>
            <a:t>2</a:t>
          </a:r>
          <a:r>
            <a:rPr lang="en-US" cap="none" sz="700" b="0" i="0" u="none" baseline="0">
              <a:solidFill>
                <a:srgbClr val="FF0000"/>
              </a:solidFill>
              <a:latin typeface="游ゴシック"/>
              <a:ea typeface="游ゴシック"/>
              <a:cs typeface="游ゴシック"/>
            </a:rPr>
            <a:t>台</a:t>
          </a:r>
          <a:r>
            <a:rPr lang="en-US" cap="none" sz="700" b="0" i="0" u="none" baseline="0">
              <a:solidFill>
                <a:srgbClr val="FF0000"/>
              </a:solidFill>
              <a:latin typeface="Calibri"/>
              <a:ea typeface="Calibri"/>
              <a:cs typeface="Calibri"/>
            </a:rPr>
            <a:t>(</a:t>
          </a:r>
          <a:r>
            <a:rPr lang="en-US" cap="none" sz="700" b="0" i="0" u="none" baseline="0">
              <a:solidFill>
                <a:srgbClr val="FF0000"/>
              </a:solidFill>
              <a:latin typeface="游ゴシック"/>
              <a:ea typeface="游ゴシック"/>
              <a:cs typeface="游ゴシック"/>
            </a:rPr>
            <a:t>もしくは</a:t>
          </a:r>
          <a:r>
            <a:rPr lang="en-US" cap="none" sz="700" b="0" i="0" u="none" baseline="0">
              <a:solidFill>
                <a:srgbClr val="FF0000"/>
              </a:solidFill>
              <a:latin typeface="Calibri"/>
              <a:ea typeface="Calibri"/>
              <a:cs typeface="Calibri"/>
            </a:rPr>
            <a:t>1</a:t>
          </a:r>
          <a:r>
            <a:rPr lang="en-US" cap="none" sz="700" b="0" i="0" u="none" baseline="0">
              <a:solidFill>
                <a:srgbClr val="FF0000"/>
              </a:solidFill>
              <a:latin typeface="游ゴシック"/>
              <a:ea typeface="游ゴシック"/>
              <a:cs typeface="游ゴシック"/>
            </a:rPr>
            <a:t>台</a:t>
          </a:r>
          <a:r>
            <a:rPr lang="en-US" cap="none" sz="700" b="0" i="0" u="none" baseline="0">
              <a:solidFill>
                <a:srgbClr val="FF0000"/>
              </a:solidFill>
              <a:latin typeface="Calibri"/>
              <a:ea typeface="Calibri"/>
              <a:cs typeface="Calibri"/>
            </a:rPr>
            <a:t>)</a:t>
          </a:r>
          <a:r>
            <a:rPr lang="en-US" cap="none" sz="700" b="0" i="0" u="none" baseline="0">
              <a:solidFill>
                <a:srgbClr val="FF0000"/>
              </a:solidFill>
              <a:latin typeface="游ゴシック"/>
              <a:ea typeface="游ゴシック"/>
              <a:cs typeface="游ゴシック"/>
            </a:rPr>
            <a:t>、運転時間</a:t>
          </a:r>
          <a:r>
            <a:rPr lang="en-US" cap="none" sz="700" b="0" i="0" u="none" baseline="0">
              <a:solidFill>
                <a:srgbClr val="FF0000"/>
              </a:solidFill>
              <a:latin typeface="Calibri"/>
              <a:ea typeface="Calibri"/>
              <a:cs typeface="Calibri"/>
            </a:rPr>
            <a:t>700hr/</a:t>
          </a:r>
          <a:r>
            <a:rPr lang="en-US" cap="none" sz="700" b="0" i="0" u="none" baseline="0">
              <a:solidFill>
                <a:srgbClr val="FF0000"/>
              </a:solidFill>
              <a:latin typeface="游ゴシック"/>
              <a:ea typeface="游ゴシック"/>
              <a:cs typeface="游ゴシック"/>
            </a:rPr>
            <a:t>月、所内動力</a:t>
          </a:r>
          <a:r>
            <a:rPr lang="en-US" cap="none" sz="700" b="0" i="0" u="none" baseline="0">
              <a:solidFill>
                <a:srgbClr val="FF0000"/>
              </a:solidFill>
              <a:latin typeface="Calibri"/>
              <a:ea typeface="Calibri"/>
              <a:cs typeface="Calibri"/>
            </a:rPr>
            <a:t>3%</a:t>
          </a:r>
          <a:r>
            <a:rPr lang="en-US" cap="none" sz="700" b="0" i="0" u="none" baseline="0">
              <a:solidFill>
                <a:srgbClr val="FF0000"/>
              </a:solidFill>
              <a:latin typeface="游ゴシック"/>
              <a:ea typeface="游ゴシック"/>
              <a:cs typeface="游ゴシック"/>
            </a:rPr>
            <a:t>、発電効率</a:t>
          </a:r>
          <a:r>
            <a:rPr lang="en-US" cap="none" sz="700" b="0" i="0" u="none" baseline="0">
              <a:solidFill>
                <a:srgbClr val="FF0000"/>
              </a:solidFill>
              <a:latin typeface="Calibri"/>
              <a:ea typeface="Calibri"/>
              <a:cs typeface="Calibri"/>
            </a:rPr>
            <a:t>42%(</a:t>
          </a:r>
          <a:r>
            <a:rPr lang="en-US" cap="none" sz="700" b="0" i="0" u="none" baseline="0">
              <a:solidFill>
                <a:srgbClr val="FF0000"/>
              </a:solidFill>
              <a:latin typeface="游ゴシック"/>
              <a:ea typeface="游ゴシック"/>
              <a:cs typeface="游ゴシック"/>
            </a:rPr>
            <a:t>実績では</a:t>
          </a:r>
          <a:r>
            <a:rPr lang="en-US" cap="none" sz="700" b="0" i="0" u="none" baseline="0">
              <a:solidFill>
                <a:srgbClr val="FF0000"/>
              </a:solidFill>
              <a:latin typeface="Calibri"/>
              <a:ea typeface="Calibri"/>
              <a:cs typeface="Calibri"/>
            </a:rPr>
            <a:t>40%)</a:t>
          </a:r>
          <a:r>
            <a:rPr lang="en-US" cap="none" sz="700" b="0" i="0" u="none" baseline="0">
              <a:solidFill>
                <a:srgbClr val="FF0000"/>
              </a:solidFill>
              <a:latin typeface="游ゴシック"/>
              <a:ea typeface="游ゴシック"/>
              <a:cs typeface="游ゴシック"/>
            </a:rPr>
            <a:t>、熱回収効率（蒸気）</a:t>
          </a:r>
          <a:r>
            <a:rPr lang="en-US" cap="none" sz="700" b="0" i="0" u="none" baseline="0">
              <a:solidFill>
                <a:srgbClr val="FF0000"/>
              </a:solidFill>
              <a:latin typeface="Calibri"/>
              <a:ea typeface="Calibri"/>
              <a:cs typeface="Calibri"/>
            </a:rPr>
            <a:t>15%</a:t>
          </a:r>
          <a:r>
            <a:rPr lang="en-US" cap="none" sz="700" b="0" i="0" u="none" baseline="0">
              <a:solidFill>
                <a:srgbClr val="FF0000"/>
              </a:solidFill>
              <a:latin typeface="游ゴシック"/>
              <a:ea typeface="游ゴシック"/>
              <a:cs typeface="游ゴシック"/>
            </a:rPr>
            <a:t>、熱回収効率（温水）</a:t>
          </a:r>
          <a:r>
            <a:rPr lang="en-US" cap="none" sz="700" b="0" i="0" u="none" baseline="0">
              <a:solidFill>
                <a:srgbClr val="FF0000"/>
              </a:solidFill>
              <a:latin typeface="Calibri"/>
              <a:ea typeface="Calibri"/>
              <a:cs typeface="Calibri"/>
            </a:rPr>
            <a:t>15%</a:t>
          </a:r>
          <a:r>
            <a:rPr lang="en-US" cap="none" sz="700" b="0" i="0" u="none" baseline="0">
              <a:solidFill>
                <a:srgbClr val="FF0000"/>
              </a:solidFill>
              <a:latin typeface="游ゴシック"/>
              <a:ea typeface="游ゴシック"/>
              <a:cs typeface="游ゴシック"/>
            </a:rPr>
            <a:t>、</a:t>
          </a:r>
          <a:r>
            <a:rPr lang="en-US" cap="none" sz="700" b="0" i="0" u="none" baseline="0">
              <a:solidFill>
                <a:srgbClr val="FF0000"/>
              </a:solidFill>
              <a:latin typeface="游ゴシック"/>
              <a:ea typeface="游ゴシック"/>
              <a:cs typeface="游ゴシック"/>
            </a:rPr>
            <a:t>冷熱変換効率（</a:t>
          </a:r>
          <a:r>
            <a:rPr lang="en-US" cap="none" sz="700" b="0" i="0" u="none" baseline="0">
              <a:solidFill>
                <a:srgbClr val="FF0000"/>
              </a:solidFill>
              <a:latin typeface="Calibri"/>
              <a:ea typeface="Calibri"/>
              <a:cs typeface="Calibri"/>
            </a:rPr>
            <a:t>0.8</a:t>
          </a:r>
          <a:r>
            <a:rPr lang="en-US" cap="none" sz="700" b="0" i="0" u="none" baseline="0">
              <a:solidFill>
                <a:srgbClr val="FF0000"/>
              </a:solidFill>
              <a:latin typeface="游ゴシック"/>
              <a:ea typeface="游ゴシック"/>
              <a:cs typeface="游ゴシック"/>
            </a:rPr>
            <a:t>）</a:t>
          </a:r>
          <a:r>
            <a:rPr lang="en-US" cap="none" sz="700" b="0" i="0" u="none" baseline="0">
              <a:solidFill>
                <a:srgbClr val="FF0000"/>
              </a:solidFill>
              <a:latin typeface="游ゴシック"/>
              <a:ea typeface="游ゴシック"/>
              <a:cs typeface="游ゴシック"/>
            </a:rPr>
            <a:t>、排熱利用率</a:t>
          </a:r>
          <a:r>
            <a:rPr lang="en-US" cap="none" sz="700" b="0" i="0" u="none" baseline="0">
              <a:solidFill>
                <a:srgbClr val="FF0000"/>
              </a:solidFill>
              <a:latin typeface="Calibri"/>
              <a:ea typeface="Calibri"/>
              <a:cs typeface="Calibri"/>
            </a:rPr>
            <a:t>100%</a:t>
          </a:r>
        </a:p>
      </xdr:txBody>
    </xdr:sp>
    <xdr:clientData/>
  </xdr:oneCellAnchor>
  <xdr:twoCellAnchor>
    <xdr:from>
      <xdr:col>9</xdr:col>
      <xdr:colOff>266700</xdr:colOff>
      <xdr:row>25</xdr:row>
      <xdr:rowOff>85725</xdr:rowOff>
    </xdr:from>
    <xdr:to>
      <xdr:col>9</xdr:col>
      <xdr:colOff>266700</xdr:colOff>
      <xdr:row>28</xdr:row>
      <xdr:rowOff>104775</xdr:rowOff>
    </xdr:to>
    <xdr:sp>
      <xdr:nvSpPr>
        <xdr:cNvPr id="18" name="直線矢印コネクタ 18"/>
        <xdr:cNvSpPr>
          <a:spLocks/>
        </xdr:cNvSpPr>
      </xdr:nvSpPr>
      <xdr:spPr>
        <a:xfrm flipV="1">
          <a:off x="8877300" y="4781550"/>
          <a:ext cx="0" cy="523875"/>
        </a:xfrm>
        <a:prstGeom prst="straightConnector1">
          <a:avLst/>
        </a:prstGeom>
        <a:noFill/>
        <a:ln w="22225"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29</xdr:row>
      <xdr:rowOff>0</xdr:rowOff>
    </xdr:from>
    <xdr:to>
      <xdr:col>12</xdr:col>
      <xdr:colOff>0</xdr:colOff>
      <xdr:row>29</xdr:row>
      <xdr:rowOff>133350</xdr:rowOff>
    </xdr:to>
    <xdr:sp>
      <xdr:nvSpPr>
        <xdr:cNvPr id="19" name="右中かっこ 19"/>
        <xdr:cNvSpPr>
          <a:spLocks/>
        </xdr:cNvSpPr>
      </xdr:nvSpPr>
      <xdr:spPr>
        <a:xfrm rot="16200000">
          <a:off x="5562600" y="5381625"/>
          <a:ext cx="4876800" cy="133350"/>
        </a:xfrm>
        <a:prstGeom prst="rightBrace">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295275</xdr:colOff>
      <xdr:row>27</xdr:row>
      <xdr:rowOff>47625</xdr:rowOff>
    </xdr:from>
    <xdr:ext cx="2752725" cy="314325"/>
    <xdr:sp>
      <xdr:nvSpPr>
        <xdr:cNvPr id="20" name="テキスト ボックス 20"/>
        <xdr:cNvSpPr txBox="1">
          <a:spLocks noChangeArrowheads="1"/>
        </xdr:cNvSpPr>
      </xdr:nvSpPr>
      <xdr:spPr>
        <a:xfrm>
          <a:off x="10125075" y="5067300"/>
          <a:ext cx="2752725"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solidFill>
                <a:srgbClr val="FF0000"/>
              </a:solidFill>
            </a:rPr>
            <a:t>❏実績値がないところは計画値を入力</a:t>
          </a:r>
        </a:p>
      </xdr:txBody>
    </xdr:sp>
    <xdr:clientData/>
  </xdr:oneCellAnchor>
  <xdr:twoCellAnchor>
    <xdr:from>
      <xdr:col>3</xdr:col>
      <xdr:colOff>685800</xdr:colOff>
      <xdr:row>5</xdr:row>
      <xdr:rowOff>238125</xdr:rowOff>
    </xdr:from>
    <xdr:to>
      <xdr:col>3</xdr:col>
      <xdr:colOff>685800</xdr:colOff>
      <xdr:row>8</xdr:row>
      <xdr:rowOff>9525</xdr:rowOff>
    </xdr:to>
    <xdr:sp>
      <xdr:nvSpPr>
        <xdr:cNvPr id="21" name="直線矢印コネクタ 21"/>
        <xdr:cNvSpPr>
          <a:spLocks/>
        </xdr:cNvSpPr>
      </xdr:nvSpPr>
      <xdr:spPr>
        <a:xfrm flipH="1" flipV="1">
          <a:off x="3676650" y="1352550"/>
          <a:ext cx="0" cy="561975"/>
        </a:xfrm>
        <a:prstGeom prst="straightConnector1">
          <a:avLst/>
        </a:prstGeom>
        <a:noFill/>
        <a:ln w="22225"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361950</xdr:colOff>
      <xdr:row>22</xdr:row>
      <xdr:rowOff>57150</xdr:rowOff>
    </xdr:from>
    <xdr:to>
      <xdr:col>14</xdr:col>
      <xdr:colOff>400050</xdr:colOff>
      <xdr:row>23</xdr:row>
      <xdr:rowOff>133350</xdr:rowOff>
    </xdr:to>
    <xdr:sp>
      <xdr:nvSpPr>
        <xdr:cNvPr id="1" name="Text Box 8"/>
        <xdr:cNvSpPr txBox="1">
          <a:spLocks noChangeArrowheads="1"/>
        </xdr:cNvSpPr>
      </xdr:nvSpPr>
      <xdr:spPr>
        <a:xfrm>
          <a:off x="2562225" y="6200775"/>
          <a:ext cx="3829050" cy="390525"/>
        </a:xfrm>
        <a:prstGeom prst="rect">
          <a:avLst/>
        </a:prstGeom>
        <a:solidFill>
          <a:srgbClr val="FFFFFF"/>
        </a:solidFill>
        <a:ln w="9525" cmpd="sng">
          <a:solidFill>
            <a:srgbClr val="000000"/>
          </a:solidFill>
          <a:headEnd type="none"/>
          <a:tailEnd type="none"/>
        </a:ln>
      </xdr:spPr>
      <xdr:txBody>
        <a:bodyPr vertOverflow="clip" wrap="square" lIns="45720" tIns="22860" rIns="0" bIns="22860" anchor="ctr"/>
        <a:p>
          <a:pPr algn="l">
            <a:defRPr/>
          </a:pPr>
          <a:r>
            <a:rPr lang="en-US" cap="none" sz="1100" b="1" i="0" u="none" baseline="0">
              <a:solidFill>
                <a:srgbClr val="FF0000"/>
              </a:solidFill>
              <a:latin typeface="ＭＳ 明朝"/>
              <a:ea typeface="ＭＳ 明朝"/>
              <a:cs typeface="ＭＳ 明朝"/>
            </a:rPr>
            <a:t>現状は試算例の数字及び計算式が入力されています。</a:t>
          </a:r>
          <a:r>
            <a:rPr lang="en-US" cap="none" sz="1100" b="1" i="0" u="none" baseline="0">
              <a:solidFill>
                <a:srgbClr val="FF0000"/>
              </a:solidFill>
              <a:latin typeface="ＭＳ 明朝"/>
              <a:ea typeface="ＭＳ 明朝"/>
              <a:cs typeface="ＭＳ 明朝"/>
            </a:rPr>
            <a:t>
</a:t>
          </a:r>
          <a:r>
            <a:rPr lang="en-US" cap="none" sz="1100" b="1" i="0" u="none" baseline="0">
              <a:solidFill>
                <a:srgbClr val="FF0000"/>
              </a:solidFill>
              <a:latin typeface="ＭＳ 明朝"/>
              <a:ea typeface="ＭＳ 明朝"/>
              <a:cs typeface="ＭＳ 明朝"/>
            </a:rPr>
            <a:t>応募の際には申請者固有の数字に置き換えて下さい。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21</xdr:row>
      <xdr:rowOff>47625</xdr:rowOff>
    </xdr:from>
    <xdr:to>
      <xdr:col>15</xdr:col>
      <xdr:colOff>38100</xdr:colOff>
      <xdr:row>22</xdr:row>
      <xdr:rowOff>114300</xdr:rowOff>
    </xdr:to>
    <xdr:sp>
      <xdr:nvSpPr>
        <xdr:cNvPr id="1" name="Text Box 8"/>
        <xdr:cNvSpPr txBox="1">
          <a:spLocks noChangeArrowheads="1"/>
        </xdr:cNvSpPr>
      </xdr:nvSpPr>
      <xdr:spPr>
        <a:xfrm>
          <a:off x="2676525" y="5591175"/>
          <a:ext cx="3762375" cy="381000"/>
        </a:xfrm>
        <a:prstGeom prst="rect">
          <a:avLst/>
        </a:prstGeom>
        <a:solidFill>
          <a:srgbClr val="FFFFFF"/>
        </a:solidFill>
        <a:ln w="9525" cmpd="sng">
          <a:solidFill>
            <a:srgbClr val="000000"/>
          </a:solidFill>
          <a:headEnd type="none"/>
          <a:tailEnd type="none"/>
        </a:ln>
      </xdr:spPr>
      <xdr:txBody>
        <a:bodyPr vertOverflow="clip" wrap="square" lIns="45720" tIns="22860" rIns="0" bIns="22860" anchor="ctr"/>
        <a:p>
          <a:pPr algn="l">
            <a:defRPr/>
          </a:pPr>
          <a:r>
            <a:rPr lang="en-US" cap="none" sz="1100" b="1" i="0" u="none" baseline="0">
              <a:solidFill>
                <a:srgbClr val="FF0000"/>
              </a:solidFill>
              <a:latin typeface="ＭＳ 明朝"/>
              <a:ea typeface="ＭＳ 明朝"/>
              <a:cs typeface="ＭＳ 明朝"/>
            </a:rPr>
            <a:t>現状は試算例の数字及び計算式が入力されています。</a:t>
          </a:r>
          <a:r>
            <a:rPr lang="en-US" cap="none" sz="1100" b="1" i="0" u="none" baseline="0">
              <a:solidFill>
                <a:srgbClr val="FF0000"/>
              </a:solidFill>
              <a:latin typeface="ＭＳ 明朝"/>
              <a:ea typeface="ＭＳ 明朝"/>
              <a:cs typeface="ＭＳ 明朝"/>
            </a:rPr>
            <a:t>
</a:t>
          </a:r>
          <a:r>
            <a:rPr lang="en-US" cap="none" sz="1100" b="1" i="0" u="none" baseline="0">
              <a:solidFill>
                <a:srgbClr val="FF0000"/>
              </a:solidFill>
              <a:latin typeface="ＭＳ 明朝"/>
              <a:ea typeface="ＭＳ 明朝"/>
              <a:cs typeface="ＭＳ 明朝"/>
            </a:rPr>
            <a:t>応募の際には申請者固有の数字に置き換えて下さい。</a:t>
          </a:r>
        </a:p>
      </xdr:txBody>
    </xdr: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T49"/>
  <sheetViews>
    <sheetView tabSelected="1" zoomScalePageLayoutView="0" workbookViewId="0" topLeftCell="A1">
      <selection activeCell="I10" sqref="I10"/>
    </sheetView>
  </sheetViews>
  <sheetFormatPr defaultColWidth="9.00390625" defaultRowHeight="13.5" customHeight="1"/>
  <cols>
    <col min="1" max="1" width="0.875" style="1" customWidth="1"/>
    <col min="2" max="2" width="2.50390625" style="1" customWidth="1"/>
    <col min="3" max="3" width="7.125" style="1" customWidth="1"/>
    <col min="4" max="7" width="6.125" style="1" customWidth="1"/>
    <col min="8" max="8" width="6.125" style="2" customWidth="1"/>
    <col min="9" max="11" width="6.125" style="1" customWidth="1"/>
    <col min="12" max="12" width="6.125" style="2" customWidth="1"/>
    <col min="13" max="16" width="6.125" style="1" customWidth="1"/>
    <col min="17" max="17" width="3.875" style="1" customWidth="1"/>
  </cols>
  <sheetData>
    <row r="1" spans="3:17" ht="17.25" customHeight="1">
      <c r="C1" s="58"/>
      <c r="D1" s="59"/>
      <c r="E1" s="59"/>
      <c r="F1" s="60" t="s">
        <v>0</v>
      </c>
      <c r="G1" s="60"/>
      <c r="H1" s="61"/>
      <c r="I1" s="61" t="s">
        <v>66</v>
      </c>
      <c r="J1" s="62"/>
      <c r="K1" s="62" t="s">
        <v>1</v>
      </c>
      <c r="L1" s="62"/>
      <c r="M1" s="60" t="s">
        <v>2</v>
      </c>
      <c r="N1" s="63"/>
      <c r="P1" s="332" t="s">
        <v>3</v>
      </c>
      <c r="Q1" s="332"/>
    </row>
    <row r="2" spans="3:17" ht="17.25" customHeight="1">
      <c r="C2" s="333" t="s">
        <v>4</v>
      </c>
      <c r="D2" s="334"/>
      <c r="E2" s="334"/>
      <c r="G2" s="12" t="s">
        <v>5</v>
      </c>
      <c r="H2" s="64" t="s">
        <v>6</v>
      </c>
      <c r="I2" s="12" t="s">
        <v>7</v>
      </c>
      <c r="J2" s="64" t="s">
        <v>8</v>
      </c>
      <c r="K2" s="12" t="s">
        <v>7</v>
      </c>
      <c r="L2" s="64"/>
      <c r="M2" s="2"/>
      <c r="N2" s="65"/>
      <c r="P2" s="332"/>
      <c r="Q2" s="332"/>
    </row>
    <row r="3" spans="3:17" ht="3" customHeight="1">
      <c r="C3" s="335"/>
      <c r="D3" s="336"/>
      <c r="E3" s="336"/>
      <c r="F3" s="55"/>
      <c r="G3" s="54"/>
      <c r="H3" s="42"/>
      <c r="I3" s="54"/>
      <c r="J3" s="42"/>
      <c r="K3" s="54"/>
      <c r="L3" s="42"/>
      <c r="M3" s="42"/>
      <c r="N3" s="43"/>
      <c r="P3" s="2"/>
      <c r="Q3" s="2"/>
    </row>
    <row r="4" ht="9" customHeight="1"/>
    <row r="5" spans="2:17" ht="30" customHeight="1">
      <c r="B5" s="337" t="s">
        <v>9</v>
      </c>
      <c r="C5" s="338"/>
      <c r="D5" s="338"/>
      <c r="E5" s="338"/>
      <c r="F5" s="338"/>
      <c r="G5" s="338"/>
      <c r="H5" s="338"/>
      <c r="I5" s="338"/>
      <c r="J5" s="338"/>
      <c r="K5" s="338"/>
      <c r="L5" s="338"/>
      <c r="M5" s="338"/>
      <c r="N5" s="338"/>
      <c r="O5" s="338"/>
      <c r="P5" s="338"/>
      <c r="Q5" s="339"/>
    </row>
    <row r="6" spans="2:17" ht="11.25" customHeight="1">
      <c r="B6" s="3"/>
      <c r="D6" s="4"/>
      <c r="E6" s="4"/>
      <c r="F6" s="5"/>
      <c r="G6" s="5"/>
      <c r="H6" s="5"/>
      <c r="I6" s="5"/>
      <c r="J6" s="5"/>
      <c r="K6" s="5"/>
      <c r="L6" s="5"/>
      <c r="M6" s="5"/>
      <c r="N6" s="5"/>
      <c r="O6" s="5"/>
      <c r="P6" s="5"/>
      <c r="Q6" s="6"/>
    </row>
    <row r="7" spans="2:17" s="1" customFormat="1" ht="22.5" customHeight="1">
      <c r="B7" s="3"/>
      <c r="C7" s="57" t="s">
        <v>10</v>
      </c>
      <c r="D7" s="56"/>
      <c r="E7" s="340"/>
      <c r="F7" s="341"/>
      <c r="G7" s="342"/>
      <c r="K7" s="10"/>
      <c r="L7" s="10"/>
      <c r="M7" s="75"/>
      <c r="N7" s="10"/>
      <c r="O7" s="75"/>
      <c r="P7" s="10"/>
      <c r="Q7" s="6"/>
    </row>
    <row r="8" spans="2:17" ht="18.75" customHeight="1">
      <c r="B8" s="3"/>
      <c r="L8" s="7"/>
      <c r="M8" s="7"/>
      <c r="P8" s="8" t="s">
        <v>11</v>
      </c>
      <c r="Q8" s="6"/>
    </row>
    <row r="9" spans="2:17" ht="18.75" customHeight="1">
      <c r="B9" s="3"/>
      <c r="P9" s="9" t="s">
        <v>12</v>
      </c>
      <c r="Q9" s="6"/>
    </row>
    <row r="10" spans="2:17" ht="9.75" customHeight="1">
      <c r="B10" s="3"/>
      <c r="D10" s="10"/>
      <c r="E10" s="10"/>
      <c r="Q10" s="6"/>
    </row>
    <row r="11" spans="2:17" ht="18.75" customHeight="1">
      <c r="B11" s="3"/>
      <c r="C11" s="11" t="s">
        <v>13</v>
      </c>
      <c r="D11" s="11"/>
      <c r="E11" s="11"/>
      <c r="F11" s="12"/>
      <c r="G11" s="12"/>
      <c r="Q11" s="6"/>
    </row>
    <row r="12" spans="2:17" ht="18.75" customHeight="1">
      <c r="B12" s="3"/>
      <c r="E12" s="13" t="s">
        <v>14</v>
      </c>
      <c r="F12" s="14" t="s">
        <v>15</v>
      </c>
      <c r="G12" s="343"/>
      <c r="H12" s="343"/>
      <c r="I12" s="343"/>
      <c r="L12" s="1"/>
      <c r="M12" s="2"/>
      <c r="Q12" s="6"/>
    </row>
    <row r="13" spans="2:20" ht="22.5" customHeight="1">
      <c r="B13" s="3"/>
      <c r="D13" s="17"/>
      <c r="F13" s="344"/>
      <c r="G13" s="344"/>
      <c r="H13" s="344"/>
      <c r="I13" s="344"/>
      <c r="J13" s="344"/>
      <c r="K13" s="344"/>
      <c r="L13" s="344"/>
      <c r="M13" s="344"/>
      <c r="N13" s="344"/>
      <c r="O13" s="344"/>
      <c r="Q13" s="6"/>
      <c r="T13" t="s">
        <v>402</v>
      </c>
    </row>
    <row r="14" spans="2:17" ht="7.5" customHeight="1">
      <c r="B14" s="3"/>
      <c r="D14" s="17"/>
      <c r="F14" s="69"/>
      <c r="G14" s="70"/>
      <c r="H14" s="70"/>
      <c r="I14" s="70"/>
      <c r="J14" s="70"/>
      <c r="K14" s="70"/>
      <c r="L14" s="70"/>
      <c r="M14" s="70"/>
      <c r="N14" s="70"/>
      <c r="O14" s="70"/>
      <c r="Q14" s="6"/>
    </row>
    <row r="15" spans="2:17" ht="18.75" customHeight="1">
      <c r="B15" s="3"/>
      <c r="C15" s="17"/>
      <c r="E15" s="13" t="s">
        <v>16</v>
      </c>
      <c r="F15" s="344"/>
      <c r="G15" s="344"/>
      <c r="H15" s="344"/>
      <c r="I15" s="344"/>
      <c r="J15" s="344"/>
      <c r="K15" s="344"/>
      <c r="L15" s="344"/>
      <c r="M15" s="344"/>
      <c r="N15" s="344"/>
      <c r="O15" s="344"/>
      <c r="Q15" s="6"/>
    </row>
    <row r="16" spans="2:17" ht="18.75" customHeight="1">
      <c r="B16" s="3"/>
      <c r="E16" s="13" t="s">
        <v>17</v>
      </c>
      <c r="F16" s="346"/>
      <c r="G16" s="346"/>
      <c r="H16" s="346"/>
      <c r="I16" s="346"/>
      <c r="J16" s="346"/>
      <c r="K16" s="346"/>
      <c r="L16" s="346"/>
      <c r="M16" s="346"/>
      <c r="N16" s="346"/>
      <c r="O16" s="346"/>
      <c r="Q16" s="6"/>
    </row>
    <row r="17" spans="2:17" ht="10.5" customHeight="1">
      <c r="B17" s="3"/>
      <c r="D17" s="17"/>
      <c r="E17" s="11"/>
      <c r="F17" s="347"/>
      <c r="G17" s="347"/>
      <c r="H17" s="347"/>
      <c r="I17" s="347"/>
      <c r="J17" s="347"/>
      <c r="Q17" s="6"/>
    </row>
    <row r="18" spans="2:17" ht="18.75" customHeight="1">
      <c r="B18" s="3"/>
      <c r="C18" s="328" t="s">
        <v>18</v>
      </c>
      <c r="D18" s="328"/>
      <c r="E18" s="328"/>
      <c r="F18" s="328"/>
      <c r="G18" s="328"/>
      <c r="H18" s="328"/>
      <c r="I18" s="328"/>
      <c r="J18" s="328"/>
      <c r="K18" s="328"/>
      <c r="L18" s="328"/>
      <c r="M18" s="328"/>
      <c r="N18" s="328"/>
      <c r="O18" s="328"/>
      <c r="P18" s="328"/>
      <c r="Q18" s="329"/>
    </row>
    <row r="19" spans="2:17" ht="10.5" customHeight="1">
      <c r="B19" s="3"/>
      <c r="D19" s="19"/>
      <c r="E19" s="19"/>
      <c r="F19" s="5"/>
      <c r="G19" s="5"/>
      <c r="H19" s="5"/>
      <c r="I19" s="5"/>
      <c r="J19" s="5"/>
      <c r="K19" s="5"/>
      <c r="L19" s="5"/>
      <c r="M19" s="5"/>
      <c r="N19" s="5"/>
      <c r="O19" s="5"/>
      <c r="P19" s="5"/>
      <c r="Q19" s="20"/>
    </row>
    <row r="20" spans="2:17" ht="18.75" customHeight="1">
      <c r="B20" s="3"/>
      <c r="C20" s="12"/>
      <c r="D20" s="12" t="s">
        <v>19</v>
      </c>
      <c r="E20" s="16" t="s">
        <v>20</v>
      </c>
      <c r="F20" s="16"/>
      <c r="G20" s="45"/>
      <c r="H20" s="45"/>
      <c r="I20" s="46"/>
      <c r="J20" s="16"/>
      <c r="K20" s="16"/>
      <c r="L20" s="45"/>
      <c r="M20" s="46"/>
      <c r="N20" s="16"/>
      <c r="O20" s="16"/>
      <c r="P20" s="45"/>
      <c r="Q20" s="6"/>
    </row>
    <row r="21" spans="2:18" ht="4.5" customHeight="1">
      <c r="B21" s="3"/>
      <c r="Q21" s="6"/>
      <c r="R21" s="26"/>
    </row>
    <row r="22" spans="2:18" ht="18.75" customHeight="1">
      <c r="B22" s="3"/>
      <c r="C22" s="38"/>
      <c r="D22" s="12" t="s">
        <v>21</v>
      </c>
      <c r="E22" s="1" t="s">
        <v>22</v>
      </c>
      <c r="I22" s="22"/>
      <c r="L22" s="23"/>
      <c r="M22" s="24"/>
      <c r="Q22" s="25"/>
      <c r="R22" s="26"/>
    </row>
    <row r="23" spans="2:18" ht="18.75" customHeight="1">
      <c r="B23" s="3"/>
      <c r="E23" s="16" t="s">
        <v>23</v>
      </c>
      <c r="F23" s="16"/>
      <c r="G23" s="16"/>
      <c r="H23" s="45"/>
      <c r="I23" s="46"/>
      <c r="J23" s="16"/>
      <c r="K23" s="16"/>
      <c r="L23" s="15"/>
      <c r="M23" s="45"/>
      <c r="N23" s="45"/>
      <c r="O23" s="21"/>
      <c r="Q23" s="25"/>
      <c r="R23" s="26"/>
    </row>
    <row r="24" spans="2:18" ht="18.75" customHeight="1">
      <c r="B24" s="3"/>
      <c r="C24" s="328"/>
      <c r="D24" s="328"/>
      <c r="E24" s="328"/>
      <c r="F24" s="328"/>
      <c r="G24" s="328"/>
      <c r="H24" s="328"/>
      <c r="I24" s="328"/>
      <c r="J24" s="328"/>
      <c r="K24" s="328"/>
      <c r="L24" s="328"/>
      <c r="M24" s="328"/>
      <c r="N24" s="328"/>
      <c r="O24" s="328"/>
      <c r="P24" s="328"/>
      <c r="Q24" s="329"/>
      <c r="R24" s="26"/>
    </row>
    <row r="25" spans="2:18" ht="9.75" customHeight="1">
      <c r="B25" s="3"/>
      <c r="C25" s="7"/>
      <c r="D25" s="7"/>
      <c r="E25" s="7"/>
      <c r="F25" s="7"/>
      <c r="G25" s="7"/>
      <c r="H25" s="7"/>
      <c r="I25" s="7"/>
      <c r="J25" s="7"/>
      <c r="K25" s="7"/>
      <c r="L25" s="7"/>
      <c r="M25" s="7"/>
      <c r="N25" s="7"/>
      <c r="O25" s="7"/>
      <c r="P25" s="7"/>
      <c r="Q25" s="18"/>
      <c r="R25" s="26"/>
    </row>
    <row r="26" spans="2:18" ht="32.25" customHeight="1">
      <c r="B26" s="3"/>
      <c r="C26" s="44" t="s">
        <v>24</v>
      </c>
      <c r="D26" s="330"/>
      <c r="E26" s="330"/>
      <c r="F26" s="330"/>
      <c r="G26" s="330"/>
      <c r="H26" s="330"/>
      <c r="I26" s="330"/>
      <c r="J26" s="330"/>
      <c r="K26" s="330"/>
      <c r="L26" s="330"/>
      <c r="M26" s="330"/>
      <c r="N26" s="330"/>
      <c r="O26" s="330"/>
      <c r="P26" s="331"/>
      <c r="Q26" s="25"/>
      <c r="R26" s="26"/>
    </row>
    <row r="27" spans="2:18" ht="11.25" customHeight="1">
      <c r="B27" s="3"/>
      <c r="E27" s="39"/>
      <c r="P27" s="26"/>
      <c r="Q27" s="25"/>
      <c r="R27" s="26"/>
    </row>
    <row r="28" spans="2:17" ht="24.75" customHeight="1">
      <c r="B28" s="3"/>
      <c r="C28" s="36" t="s">
        <v>25</v>
      </c>
      <c r="D28" s="37">
        <f>LEN(D26)</f>
        <v>0</v>
      </c>
      <c r="E28" s="27" t="s">
        <v>26</v>
      </c>
      <c r="P28" s="26"/>
      <c r="Q28" s="25"/>
    </row>
    <row r="29" spans="2:18" ht="15" customHeight="1">
      <c r="B29" s="3"/>
      <c r="C29" s="24" t="s">
        <v>27</v>
      </c>
      <c r="D29" s="24" t="s">
        <v>28</v>
      </c>
      <c r="E29" s="24"/>
      <c r="F29" s="28"/>
      <c r="G29" s="40"/>
      <c r="H29" s="40"/>
      <c r="I29" s="40"/>
      <c r="J29" s="40"/>
      <c r="K29" s="40"/>
      <c r="L29" s="40"/>
      <c r="M29" s="40"/>
      <c r="P29" s="26"/>
      <c r="Q29" s="25"/>
      <c r="R29" s="26"/>
    </row>
    <row r="30" spans="2:18" ht="15" customHeight="1">
      <c r="B30" s="3"/>
      <c r="C30" s="24"/>
      <c r="D30" s="24" t="s">
        <v>29</v>
      </c>
      <c r="E30" s="24"/>
      <c r="P30" s="26"/>
      <c r="Q30" s="25"/>
      <c r="R30" s="26"/>
    </row>
    <row r="31" spans="2:18" ht="15" customHeight="1">
      <c r="B31" s="3"/>
      <c r="C31" s="24"/>
      <c r="D31" s="24" t="s">
        <v>30</v>
      </c>
      <c r="E31" s="68"/>
      <c r="F31" s="28"/>
      <c r="P31" s="26"/>
      <c r="Q31" s="25"/>
      <c r="R31" s="26"/>
    </row>
    <row r="32" spans="2:18" ht="18.75" customHeight="1">
      <c r="B32" s="3"/>
      <c r="C32" s="348" t="s">
        <v>31</v>
      </c>
      <c r="D32" s="351"/>
      <c r="E32" s="352"/>
      <c r="F32" s="352"/>
      <c r="G32" s="352"/>
      <c r="H32" s="352"/>
      <c r="I32" s="352"/>
      <c r="J32" s="352"/>
      <c r="K32" s="352"/>
      <c r="L32" s="352"/>
      <c r="M32" s="352"/>
      <c r="N32" s="352"/>
      <c r="O32" s="352"/>
      <c r="P32" s="353"/>
      <c r="Q32" s="25"/>
      <c r="R32" s="26"/>
    </row>
    <row r="33" spans="2:18" ht="17.25" customHeight="1">
      <c r="B33" s="3"/>
      <c r="C33" s="349"/>
      <c r="D33" s="354"/>
      <c r="E33" s="355"/>
      <c r="F33" s="355"/>
      <c r="G33" s="355"/>
      <c r="H33" s="355"/>
      <c r="I33" s="355"/>
      <c r="J33" s="355"/>
      <c r="K33" s="355"/>
      <c r="L33" s="355"/>
      <c r="M33" s="355"/>
      <c r="N33" s="355"/>
      <c r="O33" s="355"/>
      <c r="P33" s="356"/>
      <c r="Q33" s="25"/>
      <c r="R33" s="26"/>
    </row>
    <row r="34" spans="2:17" ht="18.75" customHeight="1">
      <c r="B34" s="3"/>
      <c r="C34" s="349"/>
      <c r="D34" s="354"/>
      <c r="E34" s="355"/>
      <c r="F34" s="355"/>
      <c r="G34" s="355"/>
      <c r="H34" s="355"/>
      <c r="I34" s="355"/>
      <c r="J34" s="355"/>
      <c r="K34" s="355"/>
      <c r="L34" s="355"/>
      <c r="M34" s="355"/>
      <c r="N34" s="355"/>
      <c r="O34" s="355"/>
      <c r="P34" s="356"/>
      <c r="Q34" s="25"/>
    </row>
    <row r="35" spans="2:17" ht="15" customHeight="1">
      <c r="B35" s="3"/>
      <c r="C35" s="349"/>
      <c r="D35" s="354"/>
      <c r="E35" s="355"/>
      <c r="F35" s="355"/>
      <c r="G35" s="355"/>
      <c r="H35" s="355"/>
      <c r="I35" s="355"/>
      <c r="J35" s="355"/>
      <c r="K35" s="355"/>
      <c r="L35" s="355"/>
      <c r="M35" s="355"/>
      <c r="N35" s="355"/>
      <c r="O35" s="355"/>
      <c r="P35" s="356"/>
      <c r="Q35" s="25"/>
    </row>
    <row r="36" spans="2:18" ht="18.75" customHeight="1">
      <c r="B36" s="3"/>
      <c r="C36" s="349"/>
      <c r="D36" s="354"/>
      <c r="E36" s="355"/>
      <c r="F36" s="355"/>
      <c r="G36" s="355"/>
      <c r="H36" s="355"/>
      <c r="I36" s="355"/>
      <c r="J36" s="355"/>
      <c r="K36" s="355"/>
      <c r="L36" s="355"/>
      <c r="M36" s="355"/>
      <c r="N36" s="355"/>
      <c r="O36" s="355"/>
      <c r="P36" s="356"/>
      <c r="Q36" s="25"/>
      <c r="R36" s="26"/>
    </row>
    <row r="37" spans="2:17" ht="18.75" customHeight="1">
      <c r="B37" s="3"/>
      <c r="C37" s="349"/>
      <c r="D37" s="354"/>
      <c r="E37" s="355"/>
      <c r="F37" s="355"/>
      <c r="G37" s="355"/>
      <c r="H37" s="355"/>
      <c r="I37" s="355"/>
      <c r="J37" s="355"/>
      <c r="K37" s="355"/>
      <c r="L37" s="355"/>
      <c r="M37" s="355"/>
      <c r="N37" s="355"/>
      <c r="O37" s="355"/>
      <c r="P37" s="356"/>
      <c r="Q37" s="6"/>
    </row>
    <row r="38" spans="2:18" ht="18.75" customHeight="1">
      <c r="B38" s="3"/>
      <c r="C38" s="349"/>
      <c r="D38" s="354"/>
      <c r="E38" s="355"/>
      <c r="F38" s="355"/>
      <c r="G38" s="355"/>
      <c r="H38" s="355"/>
      <c r="I38" s="355"/>
      <c r="J38" s="355"/>
      <c r="K38" s="355"/>
      <c r="L38" s="355"/>
      <c r="M38" s="355"/>
      <c r="N38" s="355"/>
      <c r="O38" s="355"/>
      <c r="P38" s="356"/>
      <c r="Q38" s="30"/>
      <c r="R38" s="26"/>
    </row>
    <row r="39" spans="2:18" ht="18.75" customHeight="1">
      <c r="B39" s="3"/>
      <c r="C39" s="349"/>
      <c r="D39" s="354"/>
      <c r="E39" s="355"/>
      <c r="F39" s="355"/>
      <c r="G39" s="355"/>
      <c r="H39" s="355"/>
      <c r="I39" s="355"/>
      <c r="J39" s="355"/>
      <c r="K39" s="355"/>
      <c r="L39" s="355"/>
      <c r="M39" s="355"/>
      <c r="N39" s="355"/>
      <c r="O39" s="355"/>
      <c r="P39" s="356"/>
      <c r="Q39" s="30"/>
      <c r="R39" s="26"/>
    </row>
    <row r="40" spans="2:18" ht="18.75" customHeight="1">
      <c r="B40" s="3"/>
      <c r="C40" s="349"/>
      <c r="D40" s="354"/>
      <c r="E40" s="355"/>
      <c r="F40" s="355"/>
      <c r="G40" s="355"/>
      <c r="H40" s="355"/>
      <c r="I40" s="355"/>
      <c r="J40" s="355"/>
      <c r="K40" s="355"/>
      <c r="L40" s="355"/>
      <c r="M40" s="355"/>
      <c r="N40" s="355"/>
      <c r="O40" s="355"/>
      <c r="P40" s="356"/>
      <c r="Q40" s="30"/>
      <c r="R40" s="26"/>
    </row>
    <row r="41" spans="2:18" ht="18.75" customHeight="1">
      <c r="B41" s="3"/>
      <c r="C41" s="349"/>
      <c r="D41" s="354"/>
      <c r="E41" s="355"/>
      <c r="F41" s="355"/>
      <c r="G41" s="355"/>
      <c r="H41" s="355"/>
      <c r="I41" s="355"/>
      <c r="J41" s="355"/>
      <c r="K41" s="355"/>
      <c r="L41" s="355"/>
      <c r="M41" s="355"/>
      <c r="N41" s="355"/>
      <c r="O41" s="355"/>
      <c r="P41" s="356"/>
      <c r="Q41" s="30"/>
      <c r="R41" s="26"/>
    </row>
    <row r="42" spans="2:18" ht="18.75" customHeight="1">
      <c r="B42" s="3"/>
      <c r="C42" s="349"/>
      <c r="D42" s="354"/>
      <c r="E42" s="355"/>
      <c r="F42" s="355"/>
      <c r="G42" s="355"/>
      <c r="H42" s="355"/>
      <c r="I42" s="355"/>
      <c r="J42" s="355"/>
      <c r="K42" s="355"/>
      <c r="L42" s="355"/>
      <c r="M42" s="355"/>
      <c r="N42" s="355"/>
      <c r="O42" s="355"/>
      <c r="P42" s="356"/>
      <c r="Q42" s="30"/>
      <c r="R42" s="26"/>
    </row>
    <row r="43" spans="2:18" ht="31.5" customHeight="1">
      <c r="B43" s="3"/>
      <c r="C43" s="350"/>
      <c r="D43" s="357"/>
      <c r="E43" s="358"/>
      <c r="F43" s="358"/>
      <c r="G43" s="358"/>
      <c r="H43" s="358"/>
      <c r="I43" s="358"/>
      <c r="J43" s="358"/>
      <c r="K43" s="358"/>
      <c r="L43" s="358"/>
      <c r="M43" s="358"/>
      <c r="N43" s="358"/>
      <c r="O43" s="358"/>
      <c r="P43" s="359"/>
      <c r="Q43" s="30"/>
      <c r="R43" s="26"/>
    </row>
    <row r="44" spans="2:17" ht="7.5" customHeight="1">
      <c r="B44" s="3"/>
      <c r="C44" s="41"/>
      <c r="D44" s="31"/>
      <c r="E44" s="31"/>
      <c r="L44" s="29"/>
      <c r="M44" s="28"/>
      <c r="N44" s="28"/>
      <c r="O44" s="28"/>
      <c r="P44" s="28"/>
      <c r="Q44" s="6"/>
    </row>
    <row r="45" spans="2:17" ht="22.5" customHeight="1">
      <c r="B45" s="3"/>
      <c r="C45" s="36" t="s">
        <v>32</v>
      </c>
      <c r="D45" s="37">
        <f>LEN(D32)</f>
        <v>0</v>
      </c>
      <c r="E45" s="27" t="s">
        <v>33</v>
      </c>
      <c r="H45" s="28"/>
      <c r="J45" s="1" t="s">
        <v>34</v>
      </c>
      <c r="L45" s="29"/>
      <c r="M45" s="28"/>
      <c r="N45" s="28"/>
      <c r="O45" s="28"/>
      <c r="P45" s="28"/>
      <c r="Q45" s="6"/>
    </row>
    <row r="46" spans="2:17" ht="6.75" customHeight="1">
      <c r="B46" s="3"/>
      <c r="C46" s="41"/>
      <c r="D46" s="31"/>
      <c r="E46" s="31"/>
      <c r="L46" s="29"/>
      <c r="M46" s="28"/>
      <c r="N46" s="28"/>
      <c r="O46" s="28"/>
      <c r="P46" s="28"/>
      <c r="Q46" s="6"/>
    </row>
    <row r="47" spans="2:17" ht="24.75" customHeight="1">
      <c r="B47" s="3"/>
      <c r="C47" s="67" t="s">
        <v>35</v>
      </c>
      <c r="D47" s="345" t="s">
        <v>36</v>
      </c>
      <c r="E47" s="345"/>
      <c r="F47" s="345"/>
      <c r="G47" s="345"/>
      <c r="H47" s="345"/>
      <c r="I47" s="345"/>
      <c r="J47" s="345"/>
      <c r="K47" s="345"/>
      <c r="L47" s="345"/>
      <c r="M47" s="345"/>
      <c r="N47" s="345"/>
      <c r="O47" s="345"/>
      <c r="P47" s="345"/>
      <c r="Q47" s="6"/>
    </row>
    <row r="48" spans="2:17" ht="24" customHeight="1">
      <c r="B48" s="3"/>
      <c r="C48" s="67" t="s">
        <v>37</v>
      </c>
      <c r="D48" s="327" t="s">
        <v>38</v>
      </c>
      <c r="E48" s="327"/>
      <c r="F48" s="327"/>
      <c r="G48" s="327"/>
      <c r="H48" s="327"/>
      <c r="I48" s="327"/>
      <c r="J48" s="327"/>
      <c r="K48" s="327"/>
      <c r="L48" s="327"/>
      <c r="M48" s="327"/>
      <c r="N48" s="327"/>
      <c r="O48" s="327"/>
      <c r="P48" s="327"/>
      <c r="Q48" s="6"/>
    </row>
    <row r="49" spans="2:17" ht="15.75" customHeight="1">
      <c r="B49" s="32"/>
      <c r="C49" s="76" t="s">
        <v>39</v>
      </c>
      <c r="D49" s="77" t="s">
        <v>40</v>
      </c>
      <c r="E49" s="33"/>
      <c r="F49" s="33"/>
      <c r="G49" s="33"/>
      <c r="H49" s="34"/>
      <c r="I49" s="33"/>
      <c r="J49" s="33"/>
      <c r="K49" s="33"/>
      <c r="L49" s="34"/>
      <c r="M49" s="33"/>
      <c r="N49" s="33"/>
      <c r="O49" s="33"/>
      <c r="P49" s="33"/>
      <c r="Q49" s="35"/>
    </row>
  </sheetData>
  <sheetProtection/>
  <mergeCells count="16">
    <mergeCell ref="D47:P47"/>
    <mergeCell ref="F16:O16"/>
    <mergeCell ref="F17:J17"/>
    <mergeCell ref="C18:Q18"/>
    <mergeCell ref="C32:C43"/>
    <mergeCell ref="D32:P43"/>
    <mergeCell ref="D48:P48"/>
    <mergeCell ref="C24:Q24"/>
    <mergeCell ref="D26:P26"/>
    <mergeCell ref="P1:Q2"/>
    <mergeCell ref="C2:E3"/>
    <mergeCell ref="B5:Q5"/>
    <mergeCell ref="E7:G7"/>
    <mergeCell ref="G12:I12"/>
    <mergeCell ref="F13:O13"/>
    <mergeCell ref="F15:O15"/>
  </mergeCells>
  <printOptions/>
  <pageMargins left="0.6299212598425197" right="0.4330708661417323" top="0.6299212598425197" bottom="0.4724409448818898" header="0.2362204724409449" footer="0.1968503937007874"/>
  <pageSetup fitToHeight="1" fitToWidth="1" horizontalDpi="600" verticalDpi="600" orientation="portrait" paperSize="9" r:id="rId1"/>
  <headerFooter alignWithMargins="0">
    <oddFooter>&amp;C&amp;P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B1:Q36"/>
  <sheetViews>
    <sheetView zoomScalePageLayoutView="0" workbookViewId="0" topLeftCell="A1">
      <selection activeCell="C9" sqref="C9:P32"/>
    </sheetView>
  </sheetViews>
  <sheetFormatPr defaultColWidth="9.00390625" defaultRowHeight="13.5" customHeight="1"/>
  <cols>
    <col min="1" max="1" width="0.875" style="78" customWidth="1"/>
    <col min="2" max="2" width="2.50390625" style="78" customWidth="1"/>
    <col min="3" max="3" width="7.125" style="78" customWidth="1"/>
    <col min="4" max="7" width="6.125" style="78" customWidth="1"/>
    <col min="8" max="8" width="6.125" style="81" customWidth="1"/>
    <col min="9" max="11" width="6.125" style="78" customWidth="1"/>
    <col min="12" max="12" width="6.125" style="81" customWidth="1"/>
    <col min="13" max="16" width="6.125" style="78" customWidth="1"/>
    <col min="17" max="17" width="3.875" style="78" customWidth="1"/>
    <col min="18" max="16384" width="9.00390625" style="82" customWidth="1"/>
  </cols>
  <sheetData>
    <row r="1" spans="3:17" ht="17.25" customHeight="1">
      <c r="C1" s="101"/>
      <c r="D1" s="101"/>
      <c r="E1" s="101"/>
      <c r="H1" s="80"/>
      <c r="I1" s="80"/>
      <c r="J1" s="81"/>
      <c r="K1" s="81"/>
      <c r="P1" s="407" t="s">
        <v>129</v>
      </c>
      <c r="Q1" s="407"/>
    </row>
    <row r="2" spans="3:17" ht="17.25" customHeight="1">
      <c r="C2" s="415"/>
      <c r="D2" s="415"/>
      <c r="E2" s="415"/>
      <c r="G2" s="80"/>
      <c r="I2" s="80"/>
      <c r="J2" s="81"/>
      <c r="K2" s="80"/>
      <c r="M2" s="81"/>
      <c r="N2" s="81"/>
      <c r="P2" s="407"/>
      <c r="Q2" s="407"/>
    </row>
    <row r="3" spans="3:17" ht="3" customHeight="1">
      <c r="C3" s="415"/>
      <c r="D3" s="415"/>
      <c r="E3" s="415"/>
      <c r="G3" s="80"/>
      <c r="I3" s="80"/>
      <c r="J3" s="81"/>
      <c r="K3" s="80"/>
      <c r="M3" s="81"/>
      <c r="N3" s="81"/>
      <c r="P3" s="81"/>
      <c r="Q3" s="81"/>
    </row>
    <row r="4" ht="9" customHeight="1"/>
    <row r="5" spans="2:17" ht="21" customHeight="1">
      <c r="B5" s="416" t="s">
        <v>68</v>
      </c>
      <c r="C5" s="417"/>
      <c r="D5" s="417"/>
      <c r="E5" s="417"/>
      <c r="F5" s="417"/>
      <c r="G5" s="417"/>
      <c r="H5" s="417"/>
      <c r="I5" s="417"/>
      <c r="J5" s="417"/>
      <c r="K5" s="417"/>
      <c r="L5" s="417"/>
      <c r="M5" s="417"/>
      <c r="N5" s="417"/>
      <c r="O5" s="417"/>
      <c r="P5" s="417"/>
      <c r="Q5" s="418"/>
    </row>
    <row r="6" spans="2:17" ht="21" customHeight="1">
      <c r="B6" s="83"/>
      <c r="C6" s="287" t="s">
        <v>211</v>
      </c>
      <c r="D6" s="84"/>
      <c r="E6" s="84"/>
      <c r="F6" s="84"/>
      <c r="G6" s="84"/>
      <c r="H6" s="84"/>
      <c r="I6" s="84"/>
      <c r="J6" s="84"/>
      <c r="K6" s="84"/>
      <c r="L6" s="84"/>
      <c r="M6" s="84"/>
      <c r="N6" s="84"/>
      <c r="O6" s="84"/>
      <c r="P6" s="84"/>
      <c r="Q6" s="86"/>
    </row>
    <row r="7" spans="2:17" ht="11.25" customHeight="1">
      <c r="B7" s="87"/>
      <c r="C7" s="485" t="s">
        <v>212</v>
      </c>
      <c r="D7" s="485"/>
      <c r="E7" s="485"/>
      <c r="F7" s="485"/>
      <c r="G7" s="485"/>
      <c r="H7" s="485"/>
      <c r="I7" s="485"/>
      <c r="J7" s="485"/>
      <c r="K7" s="485"/>
      <c r="L7" s="485"/>
      <c r="M7" s="485"/>
      <c r="N7" s="485"/>
      <c r="O7" s="485"/>
      <c r="P7" s="485"/>
      <c r="Q7" s="90"/>
    </row>
    <row r="8" spans="2:17" ht="104.25" customHeight="1">
      <c r="B8" s="87"/>
      <c r="C8" s="486"/>
      <c r="D8" s="486"/>
      <c r="E8" s="486"/>
      <c r="F8" s="486"/>
      <c r="G8" s="486"/>
      <c r="H8" s="486"/>
      <c r="I8" s="486"/>
      <c r="J8" s="486"/>
      <c r="K8" s="486"/>
      <c r="L8" s="486"/>
      <c r="M8" s="486"/>
      <c r="N8" s="486"/>
      <c r="O8" s="486"/>
      <c r="P8" s="486"/>
      <c r="Q8" s="90"/>
    </row>
    <row r="9" spans="2:17" ht="20.25" customHeight="1">
      <c r="B9" s="87"/>
      <c r="C9" s="452"/>
      <c r="D9" s="466"/>
      <c r="E9" s="466"/>
      <c r="F9" s="466"/>
      <c r="G9" s="466"/>
      <c r="H9" s="466"/>
      <c r="I9" s="466"/>
      <c r="J9" s="466"/>
      <c r="K9" s="466"/>
      <c r="L9" s="466"/>
      <c r="M9" s="466"/>
      <c r="N9" s="466"/>
      <c r="O9" s="466"/>
      <c r="P9" s="467"/>
      <c r="Q9" s="90"/>
    </row>
    <row r="10" spans="2:17" ht="20.25" customHeight="1">
      <c r="B10" s="87"/>
      <c r="C10" s="468"/>
      <c r="D10" s="469"/>
      <c r="E10" s="469"/>
      <c r="F10" s="469"/>
      <c r="G10" s="469"/>
      <c r="H10" s="469"/>
      <c r="I10" s="469"/>
      <c r="J10" s="469"/>
      <c r="K10" s="469"/>
      <c r="L10" s="469"/>
      <c r="M10" s="469"/>
      <c r="N10" s="469"/>
      <c r="O10" s="469"/>
      <c r="P10" s="470"/>
      <c r="Q10" s="90"/>
    </row>
    <row r="11" spans="2:17" ht="24.75" customHeight="1">
      <c r="B11" s="87"/>
      <c r="C11" s="468"/>
      <c r="D11" s="469"/>
      <c r="E11" s="469"/>
      <c r="F11" s="469"/>
      <c r="G11" s="469"/>
      <c r="H11" s="469"/>
      <c r="I11" s="469"/>
      <c r="J11" s="469"/>
      <c r="K11" s="469"/>
      <c r="L11" s="469"/>
      <c r="M11" s="469"/>
      <c r="N11" s="469"/>
      <c r="O11" s="469"/>
      <c r="P11" s="470"/>
      <c r="Q11" s="90"/>
    </row>
    <row r="12" spans="2:17" ht="24.75" customHeight="1">
      <c r="B12" s="87"/>
      <c r="C12" s="468"/>
      <c r="D12" s="469"/>
      <c r="E12" s="469"/>
      <c r="F12" s="469"/>
      <c r="G12" s="469"/>
      <c r="H12" s="469"/>
      <c r="I12" s="469"/>
      <c r="J12" s="469"/>
      <c r="K12" s="469"/>
      <c r="L12" s="469"/>
      <c r="M12" s="469"/>
      <c r="N12" s="469"/>
      <c r="O12" s="469"/>
      <c r="P12" s="470"/>
      <c r="Q12" s="90"/>
    </row>
    <row r="13" spans="2:17" ht="24.75" customHeight="1">
      <c r="B13" s="87"/>
      <c r="C13" s="468"/>
      <c r="D13" s="469"/>
      <c r="E13" s="469"/>
      <c r="F13" s="469"/>
      <c r="G13" s="469"/>
      <c r="H13" s="469"/>
      <c r="I13" s="469"/>
      <c r="J13" s="469"/>
      <c r="K13" s="469"/>
      <c r="L13" s="469"/>
      <c r="M13" s="469"/>
      <c r="N13" s="469"/>
      <c r="O13" s="469"/>
      <c r="P13" s="470"/>
      <c r="Q13" s="90"/>
    </row>
    <row r="14" spans="2:17" ht="24.75" customHeight="1">
      <c r="B14" s="87"/>
      <c r="C14" s="468"/>
      <c r="D14" s="469"/>
      <c r="E14" s="469"/>
      <c r="F14" s="469"/>
      <c r="G14" s="469"/>
      <c r="H14" s="469"/>
      <c r="I14" s="469"/>
      <c r="J14" s="469"/>
      <c r="K14" s="469"/>
      <c r="L14" s="469"/>
      <c r="M14" s="469"/>
      <c r="N14" s="469"/>
      <c r="O14" s="469"/>
      <c r="P14" s="470"/>
      <c r="Q14" s="90"/>
    </row>
    <row r="15" spans="2:17" ht="24.75" customHeight="1">
      <c r="B15" s="87"/>
      <c r="C15" s="468"/>
      <c r="D15" s="469"/>
      <c r="E15" s="469"/>
      <c r="F15" s="469"/>
      <c r="G15" s="469"/>
      <c r="H15" s="469"/>
      <c r="I15" s="469"/>
      <c r="J15" s="469"/>
      <c r="K15" s="469"/>
      <c r="L15" s="469"/>
      <c r="M15" s="469"/>
      <c r="N15" s="469"/>
      <c r="O15" s="469"/>
      <c r="P15" s="470"/>
      <c r="Q15" s="90"/>
    </row>
    <row r="16" spans="2:17" ht="24.75" customHeight="1">
      <c r="B16" s="87"/>
      <c r="C16" s="468"/>
      <c r="D16" s="469"/>
      <c r="E16" s="469"/>
      <c r="F16" s="469"/>
      <c r="G16" s="469"/>
      <c r="H16" s="469"/>
      <c r="I16" s="469"/>
      <c r="J16" s="469"/>
      <c r="K16" s="469"/>
      <c r="L16" s="469"/>
      <c r="M16" s="469"/>
      <c r="N16" s="469"/>
      <c r="O16" s="469"/>
      <c r="P16" s="470"/>
      <c r="Q16" s="90"/>
    </row>
    <row r="17" spans="2:17" ht="24.75" customHeight="1">
      <c r="B17" s="87"/>
      <c r="C17" s="468"/>
      <c r="D17" s="469"/>
      <c r="E17" s="469"/>
      <c r="F17" s="469"/>
      <c r="G17" s="469"/>
      <c r="H17" s="469"/>
      <c r="I17" s="469"/>
      <c r="J17" s="469"/>
      <c r="K17" s="469"/>
      <c r="L17" s="469"/>
      <c r="M17" s="469"/>
      <c r="N17" s="469"/>
      <c r="O17" s="469"/>
      <c r="P17" s="470"/>
      <c r="Q17" s="90"/>
    </row>
    <row r="18" spans="2:17" ht="24.75" customHeight="1">
      <c r="B18" s="87"/>
      <c r="C18" s="468"/>
      <c r="D18" s="469"/>
      <c r="E18" s="469"/>
      <c r="F18" s="469"/>
      <c r="G18" s="469"/>
      <c r="H18" s="469"/>
      <c r="I18" s="469"/>
      <c r="J18" s="469"/>
      <c r="K18" s="469"/>
      <c r="L18" s="469"/>
      <c r="M18" s="469"/>
      <c r="N18" s="469"/>
      <c r="O18" s="469"/>
      <c r="P18" s="470"/>
      <c r="Q18" s="90"/>
    </row>
    <row r="19" spans="2:17" ht="24.75" customHeight="1">
      <c r="B19" s="87"/>
      <c r="C19" s="468"/>
      <c r="D19" s="469"/>
      <c r="E19" s="469"/>
      <c r="F19" s="469"/>
      <c r="G19" s="469"/>
      <c r="H19" s="469"/>
      <c r="I19" s="469"/>
      <c r="J19" s="469"/>
      <c r="K19" s="469"/>
      <c r="L19" s="469"/>
      <c r="M19" s="469"/>
      <c r="N19" s="469"/>
      <c r="O19" s="469"/>
      <c r="P19" s="470"/>
      <c r="Q19" s="90"/>
    </row>
    <row r="20" spans="2:17" ht="24.75" customHeight="1">
      <c r="B20" s="87"/>
      <c r="C20" s="468"/>
      <c r="D20" s="469"/>
      <c r="E20" s="469"/>
      <c r="F20" s="469"/>
      <c r="G20" s="469"/>
      <c r="H20" s="469"/>
      <c r="I20" s="469"/>
      <c r="J20" s="469"/>
      <c r="K20" s="469"/>
      <c r="L20" s="469"/>
      <c r="M20" s="469"/>
      <c r="N20" s="469"/>
      <c r="O20" s="469"/>
      <c r="P20" s="470"/>
      <c r="Q20" s="90"/>
    </row>
    <row r="21" spans="2:17" ht="24.75" customHeight="1">
      <c r="B21" s="87"/>
      <c r="C21" s="468"/>
      <c r="D21" s="469"/>
      <c r="E21" s="469"/>
      <c r="F21" s="469"/>
      <c r="G21" s="469"/>
      <c r="H21" s="469"/>
      <c r="I21" s="469"/>
      <c r="J21" s="469"/>
      <c r="K21" s="469"/>
      <c r="L21" s="469"/>
      <c r="M21" s="469"/>
      <c r="N21" s="469"/>
      <c r="O21" s="469"/>
      <c r="P21" s="470"/>
      <c r="Q21" s="90"/>
    </row>
    <row r="22" spans="2:17" ht="24.75" customHeight="1">
      <c r="B22" s="87"/>
      <c r="C22" s="468"/>
      <c r="D22" s="469"/>
      <c r="E22" s="469"/>
      <c r="F22" s="469"/>
      <c r="G22" s="469"/>
      <c r="H22" s="469"/>
      <c r="I22" s="469"/>
      <c r="J22" s="469"/>
      <c r="K22" s="469"/>
      <c r="L22" s="469"/>
      <c r="M22" s="469"/>
      <c r="N22" s="469"/>
      <c r="O22" s="469"/>
      <c r="P22" s="470"/>
      <c r="Q22" s="90"/>
    </row>
    <row r="23" spans="2:17" ht="24.75" customHeight="1">
      <c r="B23" s="87"/>
      <c r="C23" s="468"/>
      <c r="D23" s="469"/>
      <c r="E23" s="469"/>
      <c r="F23" s="469"/>
      <c r="G23" s="469"/>
      <c r="H23" s="469"/>
      <c r="I23" s="469"/>
      <c r="J23" s="469"/>
      <c r="K23" s="469"/>
      <c r="L23" s="469"/>
      <c r="M23" s="469"/>
      <c r="N23" s="469"/>
      <c r="O23" s="469"/>
      <c r="P23" s="470"/>
      <c r="Q23" s="90"/>
    </row>
    <row r="24" spans="2:17" ht="22.5" customHeight="1">
      <c r="B24" s="87"/>
      <c r="C24" s="468"/>
      <c r="D24" s="469"/>
      <c r="E24" s="469"/>
      <c r="F24" s="469"/>
      <c r="G24" s="469"/>
      <c r="H24" s="469"/>
      <c r="I24" s="469"/>
      <c r="J24" s="469"/>
      <c r="K24" s="469"/>
      <c r="L24" s="469"/>
      <c r="M24" s="469"/>
      <c r="N24" s="469"/>
      <c r="O24" s="469"/>
      <c r="P24" s="470"/>
      <c r="Q24" s="90"/>
    </row>
    <row r="25" spans="2:17" ht="22.5" customHeight="1">
      <c r="B25" s="87"/>
      <c r="C25" s="468"/>
      <c r="D25" s="469"/>
      <c r="E25" s="469"/>
      <c r="F25" s="469"/>
      <c r="G25" s="469"/>
      <c r="H25" s="469"/>
      <c r="I25" s="469"/>
      <c r="J25" s="469"/>
      <c r="K25" s="469"/>
      <c r="L25" s="469"/>
      <c r="M25" s="469"/>
      <c r="N25" s="469"/>
      <c r="O25" s="469"/>
      <c r="P25" s="470"/>
      <c r="Q25" s="90"/>
    </row>
    <row r="26" spans="2:17" ht="22.5" customHeight="1">
      <c r="B26" s="87"/>
      <c r="C26" s="468"/>
      <c r="D26" s="469"/>
      <c r="E26" s="469"/>
      <c r="F26" s="469"/>
      <c r="G26" s="469"/>
      <c r="H26" s="469"/>
      <c r="I26" s="469"/>
      <c r="J26" s="469"/>
      <c r="K26" s="469"/>
      <c r="L26" s="469"/>
      <c r="M26" s="469"/>
      <c r="N26" s="469"/>
      <c r="O26" s="469"/>
      <c r="P26" s="470"/>
      <c r="Q26" s="90"/>
    </row>
    <row r="27" spans="2:17" ht="22.5" customHeight="1">
      <c r="B27" s="87"/>
      <c r="C27" s="468"/>
      <c r="D27" s="469"/>
      <c r="E27" s="469"/>
      <c r="F27" s="469"/>
      <c r="G27" s="469"/>
      <c r="H27" s="469"/>
      <c r="I27" s="469"/>
      <c r="J27" s="469"/>
      <c r="K27" s="469"/>
      <c r="L27" s="469"/>
      <c r="M27" s="469"/>
      <c r="N27" s="469"/>
      <c r="O27" s="469"/>
      <c r="P27" s="470"/>
      <c r="Q27" s="90"/>
    </row>
    <row r="28" spans="2:17" ht="22.5" customHeight="1">
      <c r="B28" s="87"/>
      <c r="C28" s="468"/>
      <c r="D28" s="469"/>
      <c r="E28" s="469"/>
      <c r="F28" s="469"/>
      <c r="G28" s="469"/>
      <c r="H28" s="469"/>
      <c r="I28" s="469"/>
      <c r="J28" s="469"/>
      <c r="K28" s="469"/>
      <c r="L28" s="469"/>
      <c r="M28" s="469"/>
      <c r="N28" s="469"/>
      <c r="O28" s="469"/>
      <c r="P28" s="470"/>
      <c r="Q28" s="90"/>
    </row>
    <row r="29" spans="2:17" ht="22.5" customHeight="1">
      <c r="B29" s="87"/>
      <c r="C29" s="468"/>
      <c r="D29" s="469"/>
      <c r="E29" s="469"/>
      <c r="F29" s="469"/>
      <c r="G29" s="469"/>
      <c r="H29" s="469"/>
      <c r="I29" s="469"/>
      <c r="J29" s="469"/>
      <c r="K29" s="469"/>
      <c r="L29" s="469"/>
      <c r="M29" s="469"/>
      <c r="N29" s="469"/>
      <c r="O29" s="469"/>
      <c r="P29" s="470"/>
      <c r="Q29" s="90"/>
    </row>
    <row r="30" spans="2:17" ht="22.5" customHeight="1">
      <c r="B30" s="87"/>
      <c r="C30" s="468"/>
      <c r="D30" s="469"/>
      <c r="E30" s="469"/>
      <c r="F30" s="469"/>
      <c r="G30" s="469"/>
      <c r="H30" s="469"/>
      <c r="I30" s="469"/>
      <c r="J30" s="469"/>
      <c r="K30" s="469"/>
      <c r="L30" s="469"/>
      <c r="M30" s="469"/>
      <c r="N30" s="469"/>
      <c r="O30" s="469"/>
      <c r="P30" s="470"/>
      <c r="Q30" s="90"/>
    </row>
    <row r="31" spans="2:17" ht="22.5" customHeight="1">
      <c r="B31" s="87"/>
      <c r="C31" s="468"/>
      <c r="D31" s="469"/>
      <c r="E31" s="469"/>
      <c r="F31" s="469"/>
      <c r="G31" s="469"/>
      <c r="H31" s="469"/>
      <c r="I31" s="469"/>
      <c r="J31" s="469"/>
      <c r="K31" s="469"/>
      <c r="L31" s="469"/>
      <c r="M31" s="469"/>
      <c r="N31" s="469"/>
      <c r="O31" s="469"/>
      <c r="P31" s="470"/>
      <c r="Q31" s="90"/>
    </row>
    <row r="32" spans="2:17" ht="22.5" customHeight="1">
      <c r="B32" s="87"/>
      <c r="C32" s="471"/>
      <c r="D32" s="472"/>
      <c r="E32" s="472"/>
      <c r="F32" s="472"/>
      <c r="G32" s="472"/>
      <c r="H32" s="472"/>
      <c r="I32" s="472"/>
      <c r="J32" s="472"/>
      <c r="K32" s="472"/>
      <c r="L32" s="472"/>
      <c r="M32" s="472"/>
      <c r="N32" s="472"/>
      <c r="O32" s="472"/>
      <c r="P32" s="473"/>
      <c r="Q32" s="90"/>
    </row>
    <row r="33" spans="2:17" ht="22.5" customHeight="1">
      <c r="B33" s="87"/>
      <c r="C33" s="92" t="s">
        <v>117</v>
      </c>
      <c r="D33" s="91"/>
      <c r="E33" s="91"/>
      <c r="F33" s="92"/>
      <c r="G33" s="92"/>
      <c r="H33" s="92"/>
      <c r="I33" s="92"/>
      <c r="J33" s="92"/>
      <c r="K33" s="92"/>
      <c r="L33" s="92" t="s">
        <v>34</v>
      </c>
      <c r="M33" s="92"/>
      <c r="N33" s="92"/>
      <c r="O33" s="92"/>
      <c r="Q33" s="90"/>
    </row>
    <row r="34" spans="2:17" ht="22.5" customHeight="1">
      <c r="B34" s="87"/>
      <c r="C34" s="118" t="s">
        <v>130</v>
      </c>
      <c r="D34" s="119">
        <f>LEN(C9)</f>
        <v>0</v>
      </c>
      <c r="E34" s="120" t="s">
        <v>131</v>
      </c>
      <c r="G34" s="92"/>
      <c r="H34" s="92"/>
      <c r="I34" s="92"/>
      <c r="J34" s="92"/>
      <c r="K34" s="92"/>
      <c r="L34" s="92"/>
      <c r="M34" s="92"/>
      <c r="N34" s="92"/>
      <c r="O34" s="92"/>
      <c r="Q34" s="90"/>
    </row>
    <row r="35" spans="2:17" ht="6.75" customHeight="1">
      <c r="B35" s="87"/>
      <c r="D35" s="122"/>
      <c r="E35" s="122"/>
      <c r="F35" s="81"/>
      <c r="G35" s="81"/>
      <c r="I35" s="81"/>
      <c r="J35" s="81"/>
      <c r="K35" s="81"/>
      <c r="M35" s="81"/>
      <c r="N35" s="81"/>
      <c r="O35" s="81"/>
      <c r="P35" s="81"/>
      <c r="Q35" s="96"/>
    </row>
    <row r="36" spans="2:17" ht="6" customHeight="1">
      <c r="B36" s="97"/>
      <c r="C36" s="98"/>
      <c r="D36" s="98"/>
      <c r="E36" s="98"/>
      <c r="F36" s="98"/>
      <c r="G36" s="98"/>
      <c r="H36" s="99"/>
      <c r="I36" s="98"/>
      <c r="J36" s="98"/>
      <c r="K36" s="98"/>
      <c r="L36" s="99"/>
      <c r="M36" s="98"/>
      <c r="N36" s="98"/>
      <c r="O36" s="98"/>
      <c r="P36" s="98"/>
      <c r="Q36" s="100"/>
    </row>
  </sheetData>
  <sheetProtection/>
  <mergeCells count="5">
    <mergeCell ref="P1:Q2"/>
    <mergeCell ref="C2:E3"/>
    <mergeCell ref="B5:Q5"/>
    <mergeCell ref="C7:P8"/>
    <mergeCell ref="C9:P32"/>
  </mergeCells>
  <printOptions/>
  <pageMargins left="0.6299212598425197" right="0.4330708661417323" top="0.6299212598425197" bottom="0.4724409448818898" header="0.2362204724409449" footer="0.1968503937007874"/>
  <pageSetup fitToHeight="1" fitToWidth="1" horizontalDpi="600" verticalDpi="600" orientation="portrait" paperSize="9"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Q38"/>
  <sheetViews>
    <sheetView zoomScalePageLayoutView="0" workbookViewId="0" topLeftCell="A1">
      <selection activeCell="C9" sqref="C9:P24"/>
    </sheetView>
  </sheetViews>
  <sheetFormatPr defaultColWidth="9.00390625" defaultRowHeight="13.5" customHeight="1"/>
  <cols>
    <col min="1" max="1" width="0.875" style="282" customWidth="1"/>
    <col min="2" max="2" width="2.50390625" style="282" customWidth="1"/>
    <col min="3" max="3" width="7.125" style="282" customWidth="1"/>
    <col min="4" max="7" width="6.125" style="282" customWidth="1"/>
    <col min="8" max="8" width="6.125" style="283" customWidth="1"/>
    <col min="9" max="11" width="6.125" style="282" customWidth="1"/>
    <col min="12" max="12" width="6.125" style="283" customWidth="1"/>
    <col min="13" max="16" width="6.125" style="282" customWidth="1"/>
    <col min="17" max="17" width="3.875" style="282" customWidth="1"/>
    <col min="18" max="16384" width="9.00390625" style="82" customWidth="1"/>
  </cols>
  <sheetData>
    <row r="1" spans="3:17" ht="17.25" customHeight="1">
      <c r="C1" s="101"/>
      <c r="D1" s="101"/>
      <c r="E1" s="101"/>
      <c r="H1" s="296"/>
      <c r="I1" s="296"/>
      <c r="J1" s="283"/>
      <c r="K1" s="283"/>
      <c r="P1" s="496" t="s">
        <v>132</v>
      </c>
      <c r="Q1" s="497"/>
    </row>
    <row r="2" spans="3:17" ht="17.25" customHeight="1">
      <c r="C2" s="415"/>
      <c r="D2" s="415"/>
      <c r="E2" s="415"/>
      <c r="G2" s="296"/>
      <c r="I2" s="296"/>
      <c r="J2" s="283"/>
      <c r="K2" s="296"/>
      <c r="M2" s="283"/>
      <c r="N2" s="283"/>
      <c r="P2" s="498"/>
      <c r="Q2" s="499"/>
    </row>
    <row r="3" spans="3:17" ht="3" customHeight="1">
      <c r="C3" s="415"/>
      <c r="D3" s="415"/>
      <c r="E3" s="415"/>
      <c r="G3" s="296"/>
      <c r="I3" s="296"/>
      <c r="J3" s="283"/>
      <c r="K3" s="296"/>
      <c r="M3" s="283"/>
      <c r="N3" s="283"/>
      <c r="P3" s="283"/>
      <c r="Q3" s="283"/>
    </row>
    <row r="4" ht="9" customHeight="1"/>
    <row r="5" spans="2:17" ht="21" customHeight="1">
      <c r="B5" s="409" t="s">
        <v>68</v>
      </c>
      <c r="C5" s="410"/>
      <c r="D5" s="410"/>
      <c r="E5" s="410"/>
      <c r="F5" s="410"/>
      <c r="G5" s="410"/>
      <c r="H5" s="410"/>
      <c r="I5" s="410"/>
      <c r="J5" s="410"/>
      <c r="K5" s="410"/>
      <c r="L5" s="410"/>
      <c r="M5" s="410"/>
      <c r="N5" s="410"/>
      <c r="O5" s="410"/>
      <c r="P5" s="410"/>
      <c r="Q5" s="411"/>
    </row>
    <row r="6" spans="2:17" ht="21" customHeight="1">
      <c r="B6" s="83"/>
      <c r="C6" s="287" t="s">
        <v>401</v>
      </c>
      <c r="D6" s="84"/>
      <c r="E6" s="84"/>
      <c r="F6" s="84"/>
      <c r="G6" s="84"/>
      <c r="H6" s="84"/>
      <c r="I6" s="84"/>
      <c r="J6" s="84"/>
      <c r="K6" s="84"/>
      <c r="L6" s="84"/>
      <c r="M6" s="84"/>
      <c r="N6" s="84"/>
      <c r="O6" s="84"/>
      <c r="P6" s="84"/>
      <c r="Q6" s="86"/>
    </row>
    <row r="7" spans="2:17" ht="11.25" customHeight="1">
      <c r="B7" s="297"/>
      <c r="C7" s="500" t="s">
        <v>397</v>
      </c>
      <c r="D7" s="500"/>
      <c r="E7" s="500"/>
      <c r="F7" s="500"/>
      <c r="G7" s="500"/>
      <c r="H7" s="500"/>
      <c r="I7" s="500"/>
      <c r="J7" s="500"/>
      <c r="K7" s="500"/>
      <c r="L7" s="500"/>
      <c r="M7" s="500"/>
      <c r="N7" s="500"/>
      <c r="O7" s="500"/>
      <c r="P7" s="500"/>
      <c r="Q7" s="299"/>
    </row>
    <row r="8" spans="2:17" ht="85.5" customHeight="1">
      <c r="B8" s="297"/>
      <c r="C8" s="501"/>
      <c r="D8" s="501"/>
      <c r="E8" s="501"/>
      <c r="F8" s="501"/>
      <c r="G8" s="501"/>
      <c r="H8" s="501"/>
      <c r="I8" s="501"/>
      <c r="J8" s="501"/>
      <c r="K8" s="501"/>
      <c r="L8" s="501"/>
      <c r="M8" s="501"/>
      <c r="N8" s="501"/>
      <c r="O8" s="501"/>
      <c r="P8" s="501"/>
      <c r="Q8" s="299"/>
    </row>
    <row r="9" spans="2:17" ht="20.25" customHeight="1">
      <c r="B9" s="297"/>
      <c r="C9" s="502"/>
      <c r="D9" s="503"/>
      <c r="E9" s="503"/>
      <c r="F9" s="503"/>
      <c r="G9" s="503"/>
      <c r="H9" s="503"/>
      <c r="I9" s="503"/>
      <c r="J9" s="503"/>
      <c r="K9" s="503"/>
      <c r="L9" s="503"/>
      <c r="M9" s="503"/>
      <c r="N9" s="503"/>
      <c r="O9" s="503"/>
      <c r="P9" s="504"/>
      <c r="Q9" s="299"/>
    </row>
    <row r="10" spans="2:17" ht="15" customHeight="1">
      <c r="B10" s="297"/>
      <c r="C10" s="505"/>
      <c r="D10" s="506"/>
      <c r="E10" s="506"/>
      <c r="F10" s="506"/>
      <c r="G10" s="506"/>
      <c r="H10" s="506"/>
      <c r="I10" s="506"/>
      <c r="J10" s="506"/>
      <c r="K10" s="506"/>
      <c r="L10" s="506"/>
      <c r="M10" s="506"/>
      <c r="N10" s="506"/>
      <c r="O10" s="506"/>
      <c r="P10" s="507"/>
      <c r="Q10" s="299"/>
    </row>
    <row r="11" spans="2:17" ht="24.75" customHeight="1">
      <c r="B11" s="297"/>
      <c r="C11" s="505"/>
      <c r="D11" s="506"/>
      <c r="E11" s="506"/>
      <c r="F11" s="506"/>
      <c r="G11" s="506"/>
      <c r="H11" s="506"/>
      <c r="I11" s="506"/>
      <c r="J11" s="506"/>
      <c r="K11" s="506"/>
      <c r="L11" s="506"/>
      <c r="M11" s="506"/>
      <c r="N11" s="506"/>
      <c r="O11" s="506"/>
      <c r="P11" s="507"/>
      <c r="Q11" s="299"/>
    </row>
    <row r="12" spans="2:17" ht="24.75" customHeight="1">
      <c r="B12" s="297"/>
      <c r="C12" s="505"/>
      <c r="D12" s="506"/>
      <c r="E12" s="506"/>
      <c r="F12" s="506"/>
      <c r="G12" s="506"/>
      <c r="H12" s="506"/>
      <c r="I12" s="506"/>
      <c r="J12" s="506"/>
      <c r="K12" s="506"/>
      <c r="L12" s="506"/>
      <c r="M12" s="506"/>
      <c r="N12" s="506"/>
      <c r="O12" s="506"/>
      <c r="P12" s="507"/>
      <c r="Q12" s="299"/>
    </row>
    <row r="13" spans="2:17" ht="24.75" customHeight="1">
      <c r="B13" s="297"/>
      <c r="C13" s="505"/>
      <c r="D13" s="506"/>
      <c r="E13" s="506"/>
      <c r="F13" s="506"/>
      <c r="G13" s="506"/>
      <c r="H13" s="506"/>
      <c r="I13" s="506"/>
      <c r="J13" s="506"/>
      <c r="K13" s="506"/>
      <c r="L13" s="506"/>
      <c r="M13" s="506"/>
      <c r="N13" s="506"/>
      <c r="O13" s="506"/>
      <c r="P13" s="507"/>
      <c r="Q13" s="299"/>
    </row>
    <row r="14" spans="2:17" ht="24.75" customHeight="1">
      <c r="B14" s="297"/>
      <c r="C14" s="505"/>
      <c r="D14" s="506"/>
      <c r="E14" s="506"/>
      <c r="F14" s="506"/>
      <c r="G14" s="506"/>
      <c r="H14" s="506"/>
      <c r="I14" s="506"/>
      <c r="J14" s="506"/>
      <c r="K14" s="506"/>
      <c r="L14" s="506"/>
      <c r="M14" s="506"/>
      <c r="N14" s="506"/>
      <c r="O14" s="506"/>
      <c r="P14" s="507"/>
      <c r="Q14" s="299"/>
    </row>
    <row r="15" spans="2:17" ht="24.75" customHeight="1">
      <c r="B15" s="297"/>
      <c r="C15" s="505"/>
      <c r="D15" s="506"/>
      <c r="E15" s="506"/>
      <c r="F15" s="506"/>
      <c r="G15" s="506"/>
      <c r="H15" s="506"/>
      <c r="I15" s="506"/>
      <c r="J15" s="506"/>
      <c r="K15" s="506"/>
      <c r="L15" s="506"/>
      <c r="M15" s="506"/>
      <c r="N15" s="506"/>
      <c r="O15" s="506"/>
      <c r="P15" s="507"/>
      <c r="Q15" s="299"/>
    </row>
    <row r="16" spans="2:17" ht="24.75" customHeight="1">
      <c r="B16" s="297"/>
      <c r="C16" s="505"/>
      <c r="D16" s="506"/>
      <c r="E16" s="506"/>
      <c r="F16" s="506"/>
      <c r="G16" s="506"/>
      <c r="H16" s="506"/>
      <c r="I16" s="506"/>
      <c r="J16" s="506"/>
      <c r="K16" s="506"/>
      <c r="L16" s="506"/>
      <c r="M16" s="506"/>
      <c r="N16" s="506"/>
      <c r="O16" s="506"/>
      <c r="P16" s="507"/>
      <c r="Q16" s="299"/>
    </row>
    <row r="17" spans="2:17" ht="24.75" customHeight="1">
      <c r="B17" s="297"/>
      <c r="C17" s="505"/>
      <c r="D17" s="506"/>
      <c r="E17" s="506"/>
      <c r="F17" s="506"/>
      <c r="G17" s="506"/>
      <c r="H17" s="506"/>
      <c r="I17" s="506"/>
      <c r="J17" s="506"/>
      <c r="K17" s="506"/>
      <c r="L17" s="506"/>
      <c r="M17" s="506"/>
      <c r="N17" s="506"/>
      <c r="O17" s="506"/>
      <c r="P17" s="507"/>
      <c r="Q17" s="299"/>
    </row>
    <row r="18" spans="2:17" ht="24.75" customHeight="1">
      <c r="B18" s="297"/>
      <c r="C18" s="505"/>
      <c r="D18" s="506"/>
      <c r="E18" s="506"/>
      <c r="F18" s="506"/>
      <c r="G18" s="506"/>
      <c r="H18" s="506"/>
      <c r="I18" s="506"/>
      <c r="J18" s="506"/>
      <c r="K18" s="506"/>
      <c r="L18" s="506"/>
      <c r="M18" s="506"/>
      <c r="N18" s="506"/>
      <c r="O18" s="506"/>
      <c r="P18" s="507"/>
      <c r="Q18" s="299"/>
    </row>
    <row r="19" spans="2:17" ht="24.75" customHeight="1">
      <c r="B19" s="297"/>
      <c r="C19" s="505"/>
      <c r="D19" s="506"/>
      <c r="E19" s="506"/>
      <c r="F19" s="506"/>
      <c r="G19" s="506"/>
      <c r="H19" s="506"/>
      <c r="I19" s="506"/>
      <c r="J19" s="506"/>
      <c r="K19" s="506"/>
      <c r="L19" s="506"/>
      <c r="M19" s="506"/>
      <c r="N19" s="506"/>
      <c r="O19" s="506"/>
      <c r="P19" s="507"/>
      <c r="Q19" s="299"/>
    </row>
    <row r="20" spans="2:17" ht="24.75" customHeight="1">
      <c r="B20" s="297"/>
      <c r="C20" s="505"/>
      <c r="D20" s="506"/>
      <c r="E20" s="506"/>
      <c r="F20" s="506"/>
      <c r="G20" s="506"/>
      <c r="H20" s="506"/>
      <c r="I20" s="506"/>
      <c r="J20" s="506"/>
      <c r="K20" s="506"/>
      <c r="L20" s="506"/>
      <c r="M20" s="506"/>
      <c r="N20" s="506"/>
      <c r="O20" s="506"/>
      <c r="P20" s="507"/>
      <c r="Q20" s="299"/>
    </row>
    <row r="21" spans="2:17" ht="24.75" customHeight="1">
      <c r="B21" s="297"/>
      <c r="C21" s="505"/>
      <c r="D21" s="506"/>
      <c r="E21" s="506"/>
      <c r="F21" s="506"/>
      <c r="G21" s="506"/>
      <c r="H21" s="506"/>
      <c r="I21" s="506"/>
      <c r="J21" s="506"/>
      <c r="K21" s="506"/>
      <c r="L21" s="506"/>
      <c r="M21" s="506"/>
      <c r="N21" s="506"/>
      <c r="O21" s="506"/>
      <c r="P21" s="507"/>
      <c r="Q21" s="299"/>
    </row>
    <row r="22" spans="2:17" ht="24.75" customHeight="1">
      <c r="B22" s="297"/>
      <c r="C22" s="505"/>
      <c r="D22" s="506"/>
      <c r="E22" s="506"/>
      <c r="F22" s="506"/>
      <c r="G22" s="506"/>
      <c r="H22" s="506"/>
      <c r="I22" s="506"/>
      <c r="J22" s="506"/>
      <c r="K22" s="506"/>
      <c r="L22" s="506"/>
      <c r="M22" s="506"/>
      <c r="N22" s="506"/>
      <c r="O22" s="506"/>
      <c r="P22" s="507"/>
      <c r="Q22" s="299"/>
    </row>
    <row r="23" spans="2:17" ht="24.75" customHeight="1">
      <c r="B23" s="297"/>
      <c r="C23" s="505"/>
      <c r="D23" s="506"/>
      <c r="E23" s="506"/>
      <c r="F23" s="506"/>
      <c r="G23" s="506"/>
      <c r="H23" s="506"/>
      <c r="I23" s="506"/>
      <c r="J23" s="506"/>
      <c r="K23" s="506"/>
      <c r="L23" s="506"/>
      <c r="M23" s="506"/>
      <c r="N23" s="506"/>
      <c r="O23" s="506"/>
      <c r="P23" s="507"/>
      <c r="Q23" s="299"/>
    </row>
    <row r="24" spans="2:17" ht="22.5" customHeight="1">
      <c r="B24" s="297"/>
      <c r="C24" s="508"/>
      <c r="D24" s="509"/>
      <c r="E24" s="509"/>
      <c r="F24" s="509"/>
      <c r="G24" s="509"/>
      <c r="H24" s="509"/>
      <c r="I24" s="509"/>
      <c r="J24" s="509"/>
      <c r="K24" s="509"/>
      <c r="L24" s="509"/>
      <c r="M24" s="509"/>
      <c r="N24" s="509"/>
      <c r="O24" s="509"/>
      <c r="P24" s="510"/>
      <c r="Q24" s="299"/>
    </row>
    <row r="25" spans="2:17" ht="11.25" customHeight="1">
      <c r="B25" s="297"/>
      <c r="C25" s="511" t="s">
        <v>398</v>
      </c>
      <c r="D25" s="511"/>
      <c r="E25" s="511"/>
      <c r="F25" s="511"/>
      <c r="G25" s="511"/>
      <c r="H25" s="511"/>
      <c r="I25" s="511"/>
      <c r="J25" s="511"/>
      <c r="K25" s="511"/>
      <c r="L25" s="511"/>
      <c r="M25" s="511"/>
      <c r="N25" s="511"/>
      <c r="O25" s="511"/>
      <c r="P25" s="511"/>
      <c r="Q25" s="299"/>
    </row>
    <row r="26" spans="2:17" ht="69.75" customHeight="1">
      <c r="B26" s="297"/>
      <c r="C26" s="501"/>
      <c r="D26" s="501"/>
      <c r="E26" s="501"/>
      <c r="F26" s="501"/>
      <c r="G26" s="501"/>
      <c r="H26" s="501"/>
      <c r="I26" s="501"/>
      <c r="J26" s="501"/>
      <c r="K26" s="501"/>
      <c r="L26" s="501"/>
      <c r="M26" s="501"/>
      <c r="N26" s="501"/>
      <c r="O26" s="501"/>
      <c r="P26" s="501"/>
      <c r="Q26" s="299"/>
    </row>
    <row r="27" spans="2:17" ht="22.5" customHeight="1">
      <c r="B27" s="297"/>
      <c r="C27" s="487"/>
      <c r="D27" s="488"/>
      <c r="E27" s="488"/>
      <c r="F27" s="488"/>
      <c r="G27" s="488"/>
      <c r="H27" s="488"/>
      <c r="I27" s="488"/>
      <c r="J27" s="488"/>
      <c r="K27" s="488"/>
      <c r="L27" s="488"/>
      <c r="M27" s="488"/>
      <c r="N27" s="488"/>
      <c r="O27" s="488"/>
      <c r="P27" s="489"/>
      <c r="Q27" s="299"/>
    </row>
    <row r="28" spans="2:17" ht="22.5" customHeight="1">
      <c r="B28" s="297"/>
      <c r="C28" s="490"/>
      <c r="D28" s="491"/>
      <c r="E28" s="491"/>
      <c r="F28" s="491"/>
      <c r="G28" s="491"/>
      <c r="H28" s="491"/>
      <c r="I28" s="491"/>
      <c r="J28" s="491"/>
      <c r="K28" s="491"/>
      <c r="L28" s="491"/>
      <c r="M28" s="491"/>
      <c r="N28" s="491"/>
      <c r="O28" s="491"/>
      <c r="P28" s="492"/>
      <c r="Q28" s="299"/>
    </row>
    <row r="29" spans="2:17" ht="22.5" customHeight="1">
      <c r="B29" s="297"/>
      <c r="C29" s="490"/>
      <c r="D29" s="491"/>
      <c r="E29" s="491"/>
      <c r="F29" s="491"/>
      <c r="G29" s="491"/>
      <c r="H29" s="491"/>
      <c r="I29" s="491"/>
      <c r="J29" s="491"/>
      <c r="K29" s="491"/>
      <c r="L29" s="491"/>
      <c r="M29" s="491"/>
      <c r="N29" s="491"/>
      <c r="O29" s="491"/>
      <c r="P29" s="492"/>
      <c r="Q29" s="299"/>
    </row>
    <row r="30" spans="2:17" ht="22.5" customHeight="1">
      <c r="B30" s="297"/>
      <c r="C30" s="490"/>
      <c r="D30" s="491"/>
      <c r="E30" s="491"/>
      <c r="F30" s="491"/>
      <c r="G30" s="491"/>
      <c r="H30" s="491"/>
      <c r="I30" s="491"/>
      <c r="J30" s="491"/>
      <c r="K30" s="491"/>
      <c r="L30" s="491"/>
      <c r="M30" s="491"/>
      <c r="N30" s="491"/>
      <c r="O30" s="491"/>
      <c r="P30" s="492"/>
      <c r="Q30" s="299"/>
    </row>
    <row r="31" spans="2:17" ht="22.5" customHeight="1">
      <c r="B31" s="297"/>
      <c r="C31" s="490"/>
      <c r="D31" s="491"/>
      <c r="E31" s="491"/>
      <c r="F31" s="491"/>
      <c r="G31" s="491"/>
      <c r="H31" s="491"/>
      <c r="I31" s="491"/>
      <c r="J31" s="491"/>
      <c r="K31" s="491"/>
      <c r="L31" s="491"/>
      <c r="M31" s="491"/>
      <c r="N31" s="491"/>
      <c r="O31" s="491"/>
      <c r="P31" s="492"/>
      <c r="Q31" s="299"/>
    </row>
    <row r="32" spans="2:17" ht="22.5" customHeight="1">
      <c r="B32" s="297"/>
      <c r="C32" s="490"/>
      <c r="D32" s="491"/>
      <c r="E32" s="491"/>
      <c r="F32" s="491"/>
      <c r="G32" s="491"/>
      <c r="H32" s="491"/>
      <c r="I32" s="491"/>
      <c r="J32" s="491"/>
      <c r="K32" s="491"/>
      <c r="L32" s="491"/>
      <c r="M32" s="491"/>
      <c r="N32" s="491"/>
      <c r="O32" s="491"/>
      <c r="P32" s="492"/>
      <c r="Q32" s="299"/>
    </row>
    <row r="33" spans="2:17" ht="22.5" customHeight="1">
      <c r="B33" s="297"/>
      <c r="C33" s="490"/>
      <c r="D33" s="491"/>
      <c r="E33" s="491"/>
      <c r="F33" s="491"/>
      <c r="G33" s="491"/>
      <c r="H33" s="491"/>
      <c r="I33" s="491"/>
      <c r="J33" s="491"/>
      <c r="K33" s="491"/>
      <c r="L33" s="491"/>
      <c r="M33" s="491"/>
      <c r="N33" s="491"/>
      <c r="O33" s="491"/>
      <c r="P33" s="492"/>
      <c r="Q33" s="299"/>
    </row>
    <row r="34" spans="2:17" ht="22.5" customHeight="1">
      <c r="B34" s="297"/>
      <c r="C34" s="493"/>
      <c r="D34" s="494"/>
      <c r="E34" s="494"/>
      <c r="F34" s="494"/>
      <c r="G34" s="494"/>
      <c r="H34" s="494"/>
      <c r="I34" s="494"/>
      <c r="J34" s="494"/>
      <c r="K34" s="494"/>
      <c r="L34" s="494"/>
      <c r="M34" s="494"/>
      <c r="N34" s="494"/>
      <c r="O34" s="494"/>
      <c r="P34" s="495"/>
      <c r="Q34" s="299"/>
    </row>
    <row r="35" spans="2:17" ht="22.5" customHeight="1">
      <c r="B35" s="297"/>
      <c r="C35" s="92" t="s">
        <v>117</v>
      </c>
      <c r="D35" s="91"/>
      <c r="E35" s="91"/>
      <c r="F35" s="92"/>
      <c r="G35" s="92"/>
      <c r="H35" s="92"/>
      <c r="I35" s="92"/>
      <c r="J35" s="92"/>
      <c r="K35" s="92"/>
      <c r="L35" s="92" t="s">
        <v>34</v>
      </c>
      <c r="M35" s="92"/>
      <c r="N35" s="92"/>
      <c r="O35" s="92"/>
      <c r="Q35" s="299"/>
    </row>
    <row r="36" spans="2:17" ht="22.5" customHeight="1">
      <c r="B36" s="297"/>
      <c r="C36" s="118" t="s">
        <v>130</v>
      </c>
      <c r="D36" s="119">
        <f>LEN(C9)+LEN(C27)</f>
        <v>0</v>
      </c>
      <c r="E36" s="120" t="s">
        <v>131</v>
      </c>
      <c r="G36" s="92"/>
      <c r="H36" s="92"/>
      <c r="I36" s="92"/>
      <c r="J36" s="92"/>
      <c r="K36" s="92"/>
      <c r="L36" s="92"/>
      <c r="M36" s="92"/>
      <c r="N36" s="92"/>
      <c r="O36" s="92"/>
      <c r="Q36" s="299"/>
    </row>
    <row r="37" spans="2:17" ht="13.5" customHeight="1">
      <c r="B37" s="297"/>
      <c r="D37" s="310"/>
      <c r="E37" s="310"/>
      <c r="F37" s="311"/>
      <c r="G37" s="311"/>
      <c r="H37" s="311"/>
      <c r="I37" s="311"/>
      <c r="J37" s="311"/>
      <c r="K37" s="311"/>
      <c r="L37" s="311"/>
      <c r="M37" s="311"/>
      <c r="N37" s="311"/>
      <c r="O37" s="311"/>
      <c r="P37" s="311"/>
      <c r="Q37" s="305"/>
    </row>
    <row r="38" spans="2:17" ht="13.5" customHeight="1">
      <c r="B38" s="306"/>
      <c r="C38" s="307"/>
      <c r="D38" s="307"/>
      <c r="E38" s="307"/>
      <c r="F38" s="307"/>
      <c r="G38" s="307"/>
      <c r="H38" s="308"/>
      <c r="I38" s="307"/>
      <c r="J38" s="307"/>
      <c r="K38" s="307"/>
      <c r="L38" s="308"/>
      <c r="M38" s="307"/>
      <c r="N38" s="307"/>
      <c r="O38" s="307"/>
      <c r="P38" s="307"/>
      <c r="Q38" s="309"/>
    </row>
  </sheetData>
  <sheetProtection/>
  <mergeCells count="7">
    <mergeCell ref="C27:P34"/>
    <mergeCell ref="P1:Q2"/>
    <mergeCell ref="C2:E3"/>
    <mergeCell ref="B5:Q5"/>
    <mergeCell ref="C7:P8"/>
    <mergeCell ref="C9:P24"/>
    <mergeCell ref="C25:P26"/>
  </mergeCells>
  <printOptions/>
  <pageMargins left="0.6299212598425197" right="0.4330708661417323" top="0.6299212598425197" bottom="0.4724409448818898" header="0.2362204724409449" footer="0.1968503937007874"/>
  <pageSetup fitToHeight="1" fitToWidth="1" horizontalDpi="600" verticalDpi="600" orientation="portrait" paperSize="9" scale="94"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Q38"/>
  <sheetViews>
    <sheetView zoomScalePageLayoutView="0" workbookViewId="0" topLeftCell="A1">
      <selection activeCell="C9" sqref="C9:P34"/>
    </sheetView>
  </sheetViews>
  <sheetFormatPr defaultColWidth="9.00390625" defaultRowHeight="13.5" customHeight="1"/>
  <cols>
    <col min="1" max="1" width="0.875" style="78" customWidth="1"/>
    <col min="2" max="2" width="2.50390625" style="78" customWidth="1"/>
    <col min="3" max="3" width="7.125" style="78" customWidth="1"/>
    <col min="4" max="7" width="6.125" style="78" customWidth="1"/>
    <col min="8" max="8" width="6.125" style="81" customWidth="1"/>
    <col min="9" max="11" width="6.125" style="78" customWidth="1"/>
    <col min="12" max="12" width="6.125" style="81" customWidth="1"/>
    <col min="13" max="16" width="6.125" style="78" customWidth="1"/>
    <col min="17" max="17" width="3.875" style="78" customWidth="1"/>
    <col min="18" max="16384" width="9.00390625" style="82" customWidth="1"/>
  </cols>
  <sheetData>
    <row r="1" spans="3:17" ht="17.25" customHeight="1">
      <c r="C1" s="101"/>
      <c r="D1" s="101"/>
      <c r="E1" s="101"/>
      <c r="H1" s="80"/>
      <c r="I1" s="80"/>
      <c r="J1" s="81"/>
      <c r="K1" s="81"/>
      <c r="P1" s="407" t="s">
        <v>133</v>
      </c>
      <c r="Q1" s="407"/>
    </row>
    <row r="2" spans="3:17" ht="17.25" customHeight="1">
      <c r="C2" s="415"/>
      <c r="D2" s="415"/>
      <c r="E2" s="415"/>
      <c r="G2" s="80"/>
      <c r="I2" s="80"/>
      <c r="J2" s="81"/>
      <c r="K2" s="80"/>
      <c r="M2" s="81"/>
      <c r="N2" s="81"/>
      <c r="P2" s="407"/>
      <c r="Q2" s="407"/>
    </row>
    <row r="3" spans="3:17" ht="3" customHeight="1">
      <c r="C3" s="415"/>
      <c r="D3" s="415"/>
      <c r="E3" s="415"/>
      <c r="G3" s="80"/>
      <c r="I3" s="80"/>
      <c r="J3" s="81"/>
      <c r="K3" s="80"/>
      <c r="M3" s="81"/>
      <c r="N3" s="81"/>
      <c r="P3" s="81"/>
      <c r="Q3" s="81"/>
    </row>
    <row r="4" ht="9" customHeight="1"/>
    <row r="5" spans="2:17" ht="21" customHeight="1">
      <c r="B5" s="416" t="s">
        <v>68</v>
      </c>
      <c r="C5" s="417"/>
      <c r="D5" s="417"/>
      <c r="E5" s="417"/>
      <c r="F5" s="417"/>
      <c r="G5" s="417"/>
      <c r="H5" s="417"/>
      <c r="I5" s="417"/>
      <c r="J5" s="417"/>
      <c r="K5" s="417"/>
      <c r="L5" s="417"/>
      <c r="M5" s="417"/>
      <c r="N5" s="417"/>
      <c r="O5" s="417"/>
      <c r="P5" s="417"/>
      <c r="Q5" s="418"/>
    </row>
    <row r="6" spans="2:17" ht="21" customHeight="1">
      <c r="B6" s="83"/>
      <c r="C6" s="287" t="s">
        <v>213</v>
      </c>
      <c r="D6" s="84"/>
      <c r="E6" s="84"/>
      <c r="F6" s="84"/>
      <c r="G6" s="84"/>
      <c r="H6" s="84"/>
      <c r="I6" s="84"/>
      <c r="J6" s="84"/>
      <c r="K6" s="84"/>
      <c r="L6" s="84"/>
      <c r="M6" s="84"/>
      <c r="N6" s="84"/>
      <c r="O6" s="84"/>
      <c r="P6" s="84"/>
      <c r="Q6" s="86"/>
    </row>
    <row r="7" spans="2:17" ht="11.25" customHeight="1">
      <c r="B7" s="87"/>
      <c r="C7" s="512" t="s">
        <v>214</v>
      </c>
      <c r="D7" s="512"/>
      <c r="E7" s="512"/>
      <c r="F7" s="512"/>
      <c r="G7" s="512"/>
      <c r="H7" s="512"/>
      <c r="I7" s="512"/>
      <c r="J7" s="512"/>
      <c r="K7" s="512"/>
      <c r="L7" s="512"/>
      <c r="M7" s="512"/>
      <c r="N7" s="512"/>
      <c r="O7" s="512"/>
      <c r="P7" s="512"/>
      <c r="Q7" s="90"/>
    </row>
    <row r="8" spans="2:17" ht="96" customHeight="1">
      <c r="B8" s="87"/>
      <c r="C8" s="513"/>
      <c r="D8" s="513"/>
      <c r="E8" s="513"/>
      <c r="F8" s="513"/>
      <c r="G8" s="513"/>
      <c r="H8" s="513"/>
      <c r="I8" s="513"/>
      <c r="J8" s="513"/>
      <c r="K8" s="513"/>
      <c r="L8" s="513"/>
      <c r="M8" s="513"/>
      <c r="N8" s="513"/>
      <c r="O8" s="513"/>
      <c r="P8" s="513"/>
      <c r="Q8" s="90"/>
    </row>
    <row r="9" spans="2:17" ht="22.5" customHeight="1">
      <c r="B9" s="87"/>
      <c r="C9" s="452"/>
      <c r="D9" s="466"/>
      <c r="E9" s="466"/>
      <c r="F9" s="466"/>
      <c r="G9" s="466"/>
      <c r="H9" s="466"/>
      <c r="I9" s="466"/>
      <c r="J9" s="466"/>
      <c r="K9" s="466"/>
      <c r="L9" s="466"/>
      <c r="M9" s="466"/>
      <c r="N9" s="466"/>
      <c r="O9" s="466"/>
      <c r="P9" s="467"/>
      <c r="Q9" s="90"/>
    </row>
    <row r="10" spans="2:17" ht="22.5" customHeight="1">
      <c r="B10" s="87"/>
      <c r="C10" s="468"/>
      <c r="D10" s="469"/>
      <c r="E10" s="469"/>
      <c r="F10" s="469"/>
      <c r="G10" s="469"/>
      <c r="H10" s="469"/>
      <c r="I10" s="469"/>
      <c r="J10" s="469"/>
      <c r="K10" s="469"/>
      <c r="L10" s="469"/>
      <c r="M10" s="469"/>
      <c r="N10" s="469"/>
      <c r="O10" s="469"/>
      <c r="P10" s="470"/>
      <c r="Q10" s="90"/>
    </row>
    <row r="11" spans="2:17" ht="22.5" customHeight="1">
      <c r="B11" s="87"/>
      <c r="C11" s="468"/>
      <c r="D11" s="469"/>
      <c r="E11" s="469"/>
      <c r="F11" s="469"/>
      <c r="G11" s="469"/>
      <c r="H11" s="469"/>
      <c r="I11" s="469"/>
      <c r="J11" s="469"/>
      <c r="K11" s="469"/>
      <c r="L11" s="469"/>
      <c r="M11" s="469"/>
      <c r="N11" s="469"/>
      <c r="O11" s="469"/>
      <c r="P11" s="470"/>
      <c r="Q11" s="90"/>
    </row>
    <row r="12" spans="2:17" ht="22.5" customHeight="1">
      <c r="B12" s="87"/>
      <c r="C12" s="468"/>
      <c r="D12" s="469"/>
      <c r="E12" s="469"/>
      <c r="F12" s="469"/>
      <c r="G12" s="469"/>
      <c r="H12" s="469"/>
      <c r="I12" s="469"/>
      <c r="J12" s="469"/>
      <c r="K12" s="469"/>
      <c r="L12" s="469"/>
      <c r="M12" s="469"/>
      <c r="N12" s="469"/>
      <c r="O12" s="469"/>
      <c r="P12" s="470"/>
      <c r="Q12" s="90"/>
    </row>
    <row r="13" spans="2:17" ht="22.5" customHeight="1">
      <c r="B13" s="87"/>
      <c r="C13" s="468"/>
      <c r="D13" s="469"/>
      <c r="E13" s="469"/>
      <c r="F13" s="469"/>
      <c r="G13" s="469"/>
      <c r="H13" s="469"/>
      <c r="I13" s="469"/>
      <c r="J13" s="469"/>
      <c r="K13" s="469"/>
      <c r="L13" s="469"/>
      <c r="M13" s="469"/>
      <c r="N13" s="469"/>
      <c r="O13" s="469"/>
      <c r="P13" s="470"/>
      <c r="Q13" s="90"/>
    </row>
    <row r="14" spans="2:17" ht="22.5" customHeight="1">
      <c r="B14" s="87"/>
      <c r="C14" s="468"/>
      <c r="D14" s="469"/>
      <c r="E14" s="469"/>
      <c r="F14" s="469"/>
      <c r="G14" s="469"/>
      <c r="H14" s="469"/>
      <c r="I14" s="469"/>
      <c r="J14" s="469"/>
      <c r="K14" s="469"/>
      <c r="L14" s="469"/>
      <c r="M14" s="469"/>
      <c r="N14" s="469"/>
      <c r="O14" s="469"/>
      <c r="P14" s="470"/>
      <c r="Q14" s="90"/>
    </row>
    <row r="15" spans="2:17" ht="22.5" customHeight="1">
      <c r="B15" s="87"/>
      <c r="C15" s="468"/>
      <c r="D15" s="469"/>
      <c r="E15" s="469"/>
      <c r="F15" s="469"/>
      <c r="G15" s="469"/>
      <c r="H15" s="469"/>
      <c r="I15" s="469"/>
      <c r="J15" s="469"/>
      <c r="K15" s="469"/>
      <c r="L15" s="469"/>
      <c r="M15" s="469"/>
      <c r="N15" s="469"/>
      <c r="O15" s="469"/>
      <c r="P15" s="470"/>
      <c r="Q15" s="90"/>
    </row>
    <row r="16" spans="2:17" ht="22.5" customHeight="1">
      <c r="B16" s="87"/>
      <c r="C16" s="468"/>
      <c r="D16" s="469"/>
      <c r="E16" s="469"/>
      <c r="F16" s="469"/>
      <c r="G16" s="469"/>
      <c r="H16" s="469"/>
      <c r="I16" s="469"/>
      <c r="J16" s="469"/>
      <c r="K16" s="469"/>
      <c r="L16" s="469"/>
      <c r="M16" s="469"/>
      <c r="N16" s="469"/>
      <c r="O16" s="469"/>
      <c r="P16" s="470"/>
      <c r="Q16" s="90"/>
    </row>
    <row r="17" spans="2:17" ht="22.5" customHeight="1">
      <c r="B17" s="87"/>
      <c r="C17" s="468"/>
      <c r="D17" s="469"/>
      <c r="E17" s="469"/>
      <c r="F17" s="469"/>
      <c r="G17" s="469"/>
      <c r="H17" s="469"/>
      <c r="I17" s="469"/>
      <c r="J17" s="469"/>
      <c r="K17" s="469"/>
      <c r="L17" s="469"/>
      <c r="M17" s="469"/>
      <c r="N17" s="469"/>
      <c r="O17" s="469"/>
      <c r="P17" s="470"/>
      <c r="Q17" s="90"/>
    </row>
    <row r="18" spans="2:17" ht="22.5" customHeight="1">
      <c r="B18" s="87"/>
      <c r="C18" s="468"/>
      <c r="D18" s="469"/>
      <c r="E18" s="469"/>
      <c r="F18" s="469"/>
      <c r="G18" s="469"/>
      <c r="H18" s="469"/>
      <c r="I18" s="469"/>
      <c r="J18" s="469"/>
      <c r="K18" s="469"/>
      <c r="L18" s="469"/>
      <c r="M18" s="469"/>
      <c r="N18" s="469"/>
      <c r="O18" s="469"/>
      <c r="P18" s="470"/>
      <c r="Q18" s="90"/>
    </row>
    <row r="19" spans="2:17" ht="22.5" customHeight="1">
      <c r="B19" s="87"/>
      <c r="C19" s="468"/>
      <c r="D19" s="469"/>
      <c r="E19" s="469"/>
      <c r="F19" s="469"/>
      <c r="G19" s="469"/>
      <c r="H19" s="469"/>
      <c r="I19" s="469"/>
      <c r="J19" s="469"/>
      <c r="K19" s="469"/>
      <c r="L19" s="469"/>
      <c r="M19" s="469"/>
      <c r="N19" s="469"/>
      <c r="O19" s="469"/>
      <c r="P19" s="470"/>
      <c r="Q19" s="90"/>
    </row>
    <row r="20" spans="2:17" ht="22.5" customHeight="1">
      <c r="B20" s="87"/>
      <c r="C20" s="468"/>
      <c r="D20" s="469"/>
      <c r="E20" s="469"/>
      <c r="F20" s="469"/>
      <c r="G20" s="469"/>
      <c r="H20" s="469"/>
      <c r="I20" s="469"/>
      <c r="J20" s="469"/>
      <c r="K20" s="469"/>
      <c r="L20" s="469"/>
      <c r="M20" s="469"/>
      <c r="N20" s="469"/>
      <c r="O20" s="469"/>
      <c r="P20" s="470"/>
      <c r="Q20" s="90"/>
    </row>
    <row r="21" spans="2:17" ht="22.5" customHeight="1">
      <c r="B21" s="87"/>
      <c r="C21" s="468"/>
      <c r="D21" s="469"/>
      <c r="E21" s="469"/>
      <c r="F21" s="469"/>
      <c r="G21" s="469"/>
      <c r="H21" s="469"/>
      <c r="I21" s="469"/>
      <c r="J21" s="469"/>
      <c r="K21" s="469"/>
      <c r="L21" s="469"/>
      <c r="M21" s="469"/>
      <c r="N21" s="469"/>
      <c r="O21" s="469"/>
      <c r="P21" s="470"/>
      <c r="Q21" s="90"/>
    </row>
    <row r="22" spans="2:17" ht="22.5" customHeight="1">
      <c r="B22" s="87"/>
      <c r="C22" s="468"/>
      <c r="D22" s="469"/>
      <c r="E22" s="469"/>
      <c r="F22" s="469"/>
      <c r="G22" s="469"/>
      <c r="H22" s="469"/>
      <c r="I22" s="469"/>
      <c r="J22" s="469"/>
      <c r="K22" s="469"/>
      <c r="L22" s="469"/>
      <c r="M22" s="469"/>
      <c r="N22" s="469"/>
      <c r="O22" s="469"/>
      <c r="P22" s="470"/>
      <c r="Q22" s="90"/>
    </row>
    <row r="23" spans="2:17" ht="22.5" customHeight="1">
      <c r="B23" s="87"/>
      <c r="C23" s="468"/>
      <c r="D23" s="469"/>
      <c r="E23" s="469"/>
      <c r="F23" s="469"/>
      <c r="G23" s="469"/>
      <c r="H23" s="469"/>
      <c r="I23" s="469"/>
      <c r="J23" s="469"/>
      <c r="K23" s="469"/>
      <c r="L23" s="469"/>
      <c r="M23" s="469"/>
      <c r="N23" s="469"/>
      <c r="O23" s="469"/>
      <c r="P23" s="470"/>
      <c r="Q23" s="90"/>
    </row>
    <row r="24" spans="2:17" ht="22.5" customHeight="1">
      <c r="B24" s="87"/>
      <c r="C24" s="468"/>
      <c r="D24" s="469"/>
      <c r="E24" s="469"/>
      <c r="F24" s="469"/>
      <c r="G24" s="469"/>
      <c r="H24" s="469"/>
      <c r="I24" s="469"/>
      <c r="J24" s="469"/>
      <c r="K24" s="469"/>
      <c r="L24" s="469"/>
      <c r="M24" s="469"/>
      <c r="N24" s="469"/>
      <c r="O24" s="469"/>
      <c r="P24" s="470"/>
      <c r="Q24" s="90"/>
    </row>
    <row r="25" spans="2:17" ht="22.5" customHeight="1">
      <c r="B25" s="87"/>
      <c r="C25" s="468"/>
      <c r="D25" s="469"/>
      <c r="E25" s="469"/>
      <c r="F25" s="469"/>
      <c r="G25" s="469"/>
      <c r="H25" s="469"/>
      <c r="I25" s="469"/>
      <c r="J25" s="469"/>
      <c r="K25" s="469"/>
      <c r="L25" s="469"/>
      <c r="M25" s="469"/>
      <c r="N25" s="469"/>
      <c r="O25" s="469"/>
      <c r="P25" s="470"/>
      <c r="Q25" s="90"/>
    </row>
    <row r="26" spans="2:17" ht="22.5" customHeight="1">
      <c r="B26" s="87"/>
      <c r="C26" s="468"/>
      <c r="D26" s="469"/>
      <c r="E26" s="469"/>
      <c r="F26" s="469"/>
      <c r="G26" s="469"/>
      <c r="H26" s="469"/>
      <c r="I26" s="469"/>
      <c r="J26" s="469"/>
      <c r="K26" s="469"/>
      <c r="L26" s="469"/>
      <c r="M26" s="469"/>
      <c r="N26" s="469"/>
      <c r="O26" s="469"/>
      <c r="P26" s="470"/>
      <c r="Q26" s="90"/>
    </row>
    <row r="27" spans="2:17" ht="22.5" customHeight="1">
      <c r="B27" s="87"/>
      <c r="C27" s="468"/>
      <c r="D27" s="469"/>
      <c r="E27" s="469"/>
      <c r="F27" s="469"/>
      <c r="G27" s="469"/>
      <c r="H27" s="469"/>
      <c r="I27" s="469"/>
      <c r="J27" s="469"/>
      <c r="K27" s="469"/>
      <c r="L27" s="469"/>
      <c r="M27" s="469"/>
      <c r="N27" s="469"/>
      <c r="O27" s="469"/>
      <c r="P27" s="470"/>
      <c r="Q27" s="90"/>
    </row>
    <row r="28" spans="2:17" ht="22.5" customHeight="1">
      <c r="B28" s="87"/>
      <c r="C28" s="468"/>
      <c r="D28" s="469"/>
      <c r="E28" s="469"/>
      <c r="F28" s="469"/>
      <c r="G28" s="469"/>
      <c r="H28" s="469"/>
      <c r="I28" s="469"/>
      <c r="J28" s="469"/>
      <c r="K28" s="469"/>
      <c r="L28" s="469"/>
      <c r="M28" s="469"/>
      <c r="N28" s="469"/>
      <c r="O28" s="469"/>
      <c r="P28" s="470"/>
      <c r="Q28" s="90"/>
    </row>
    <row r="29" spans="2:17" ht="22.5" customHeight="1">
      <c r="B29" s="87"/>
      <c r="C29" s="468"/>
      <c r="D29" s="469"/>
      <c r="E29" s="469"/>
      <c r="F29" s="469"/>
      <c r="G29" s="469"/>
      <c r="H29" s="469"/>
      <c r="I29" s="469"/>
      <c r="J29" s="469"/>
      <c r="K29" s="469"/>
      <c r="L29" s="469"/>
      <c r="M29" s="469"/>
      <c r="N29" s="469"/>
      <c r="O29" s="469"/>
      <c r="P29" s="470"/>
      <c r="Q29" s="90"/>
    </row>
    <row r="30" spans="2:17" ht="22.5" customHeight="1">
      <c r="B30" s="87"/>
      <c r="C30" s="468"/>
      <c r="D30" s="469"/>
      <c r="E30" s="469"/>
      <c r="F30" s="469"/>
      <c r="G30" s="469"/>
      <c r="H30" s="469"/>
      <c r="I30" s="469"/>
      <c r="J30" s="469"/>
      <c r="K30" s="469"/>
      <c r="L30" s="469"/>
      <c r="M30" s="469"/>
      <c r="N30" s="469"/>
      <c r="O30" s="469"/>
      <c r="P30" s="470"/>
      <c r="Q30" s="90"/>
    </row>
    <row r="31" spans="2:17" ht="22.5" customHeight="1">
      <c r="B31" s="87"/>
      <c r="C31" s="468"/>
      <c r="D31" s="469"/>
      <c r="E31" s="469"/>
      <c r="F31" s="469"/>
      <c r="G31" s="469"/>
      <c r="H31" s="469"/>
      <c r="I31" s="469"/>
      <c r="J31" s="469"/>
      <c r="K31" s="469"/>
      <c r="L31" s="469"/>
      <c r="M31" s="469"/>
      <c r="N31" s="469"/>
      <c r="O31" s="469"/>
      <c r="P31" s="470"/>
      <c r="Q31" s="90"/>
    </row>
    <row r="32" spans="2:17" ht="22.5" customHeight="1">
      <c r="B32" s="87"/>
      <c r="C32" s="468"/>
      <c r="D32" s="469"/>
      <c r="E32" s="469"/>
      <c r="F32" s="469"/>
      <c r="G32" s="469"/>
      <c r="H32" s="469"/>
      <c r="I32" s="469"/>
      <c r="J32" s="469"/>
      <c r="K32" s="469"/>
      <c r="L32" s="469"/>
      <c r="M32" s="469"/>
      <c r="N32" s="469"/>
      <c r="O32" s="469"/>
      <c r="P32" s="470"/>
      <c r="Q32" s="90"/>
    </row>
    <row r="33" spans="2:17" ht="22.5" customHeight="1">
      <c r="B33" s="87"/>
      <c r="C33" s="468"/>
      <c r="D33" s="469"/>
      <c r="E33" s="469"/>
      <c r="F33" s="469"/>
      <c r="G33" s="469"/>
      <c r="H33" s="469"/>
      <c r="I33" s="469"/>
      <c r="J33" s="469"/>
      <c r="K33" s="469"/>
      <c r="L33" s="469"/>
      <c r="M33" s="469"/>
      <c r="N33" s="469"/>
      <c r="O33" s="469"/>
      <c r="P33" s="470"/>
      <c r="Q33" s="90"/>
    </row>
    <row r="34" spans="2:17" ht="22.5" customHeight="1">
      <c r="B34" s="87"/>
      <c r="C34" s="471"/>
      <c r="D34" s="472"/>
      <c r="E34" s="472"/>
      <c r="F34" s="472"/>
      <c r="G34" s="472"/>
      <c r="H34" s="472"/>
      <c r="I34" s="472"/>
      <c r="J34" s="472"/>
      <c r="K34" s="472"/>
      <c r="L34" s="472"/>
      <c r="M34" s="472"/>
      <c r="N34" s="472"/>
      <c r="O34" s="472"/>
      <c r="P34" s="473"/>
      <c r="Q34" s="90"/>
    </row>
    <row r="35" spans="2:17" ht="14.25" customHeight="1">
      <c r="B35" s="87"/>
      <c r="C35" s="92" t="s">
        <v>117</v>
      </c>
      <c r="D35" s="91"/>
      <c r="E35" s="91"/>
      <c r="F35" s="92"/>
      <c r="G35" s="92"/>
      <c r="H35" s="92"/>
      <c r="I35" s="92"/>
      <c r="J35" s="92"/>
      <c r="K35" s="92"/>
      <c r="L35" s="92" t="s">
        <v>34</v>
      </c>
      <c r="M35" s="92"/>
      <c r="N35" s="92"/>
      <c r="O35" s="92"/>
      <c r="Q35" s="90"/>
    </row>
    <row r="36" spans="2:17" ht="22.5" customHeight="1">
      <c r="B36" s="87"/>
      <c r="C36" s="118" t="s">
        <v>130</v>
      </c>
      <c r="D36" s="119">
        <f>LEN(C9)</f>
        <v>0</v>
      </c>
      <c r="E36" s="120" t="s">
        <v>131</v>
      </c>
      <c r="G36" s="92"/>
      <c r="H36" s="92"/>
      <c r="I36" s="92"/>
      <c r="J36" s="92"/>
      <c r="K36" s="92"/>
      <c r="L36" s="92"/>
      <c r="M36" s="92"/>
      <c r="N36" s="92"/>
      <c r="O36" s="92"/>
      <c r="Q36" s="90"/>
    </row>
    <row r="37" spans="2:17" ht="4.5" customHeight="1">
      <c r="B37" s="87"/>
      <c r="D37" s="121"/>
      <c r="E37" s="121"/>
      <c r="F37" s="103"/>
      <c r="G37" s="103"/>
      <c r="H37" s="103"/>
      <c r="I37" s="103"/>
      <c r="J37" s="103"/>
      <c r="K37" s="103"/>
      <c r="L37" s="103"/>
      <c r="M37" s="103"/>
      <c r="N37" s="103"/>
      <c r="O37" s="103"/>
      <c r="P37" s="103"/>
      <c r="Q37" s="96"/>
    </row>
    <row r="38" spans="2:17" ht="6" customHeight="1">
      <c r="B38" s="97"/>
      <c r="C38" s="98"/>
      <c r="D38" s="98"/>
      <c r="E38" s="98"/>
      <c r="F38" s="98"/>
      <c r="G38" s="98"/>
      <c r="H38" s="99"/>
      <c r="I38" s="98"/>
      <c r="J38" s="98"/>
      <c r="K38" s="98"/>
      <c r="L38" s="99"/>
      <c r="M38" s="98"/>
      <c r="N38" s="98"/>
      <c r="O38" s="98"/>
      <c r="P38" s="98"/>
      <c r="Q38" s="100"/>
    </row>
  </sheetData>
  <sheetProtection/>
  <mergeCells count="5">
    <mergeCell ref="P1:Q2"/>
    <mergeCell ref="C2:E3"/>
    <mergeCell ref="B5:Q5"/>
    <mergeCell ref="C7:P8"/>
    <mergeCell ref="C9:P34"/>
  </mergeCells>
  <printOptions/>
  <pageMargins left="0.6299212598425197" right="0.4330708661417323" top="0.6299212598425197" bottom="0.4724409448818898" header="0.2362204724409449" footer="0.1968503937007874"/>
  <pageSetup fitToHeight="1" fitToWidth="1" horizontalDpi="600" verticalDpi="600" orientation="portrait" paperSize="9" r:id="rId1"/>
  <headerFooter alignWithMargins="0">
    <oddFooter>&amp;C&amp;P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1:Q34"/>
  <sheetViews>
    <sheetView zoomScaleSheetLayoutView="100" zoomScalePageLayoutView="0" workbookViewId="0" topLeftCell="A1">
      <selection activeCell="S13" sqref="S13"/>
    </sheetView>
  </sheetViews>
  <sheetFormatPr defaultColWidth="9.00390625" defaultRowHeight="13.5"/>
  <cols>
    <col min="1" max="1" width="0.875" style="123" customWidth="1"/>
    <col min="2" max="2" width="2.50390625" style="123" customWidth="1"/>
    <col min="3" max="3" width="7.125" style="123" customWidth="1"/>
    <col min="4" max="7" width="6.125" style="123" customWidth="1"/>
    <col min="8" max="8" width="6.125" style="127" customWidth="1"/>
    <col min="9" max="11" width="6.125" style="123" customWidth="1"/>
    <col min="12" max="12" width="6.125" style="127" customWidth="1"/>
    <col min="13" max="16" width="6.125" style="123" customWidth="1"/>
    <col min="17" max="17" width="3.875" style="123" customWidth="1"/>
    <col min="18" max="16384" width="9.00390625" style="123" customWidth="1"/>
  </cols>
  <sheetData>
    <row r="1" spans="3:17" ht="17.25" customHeight="1">
      <c r="C1" s="148"/>
      <c r="D1" s="148"/>
      <c r="E1" s="148"/>
      <c r="F1" s="149"/>
      <c r="G1" s="149"/>
      <c r="H1" s="150"/>
      <c r="I1" s="150"/>
      <c r="J1" s="151"/>
      <c r="K1" s="151"/>
      <c r="L1" s="151"/>
      <c r="M1" s="149"/>
      <c r="N1" s="149"/>
      <c r="P1" s="406" t="s">
        <v>411</v>
      </c>
      <c r="Q1" s="406"/>
    </row>
    <row r="2" spans="3:17" ht="17.25" customHeight="1">
      <c r="C2" s="520"/>
      <c r="D2" s="520"/>
      <c r="E2" s="520"/>
      <c r="F2" s="149"/>
      <c r="G2" s="150"/>
      <c r="H2" s="151"/>
      <c r="I2" s="150"/>
      <c r="J2" s="151"/>
      <c r="K2" s="150"/>
      <c r="L2" s="151"/>
      <c r="M2" s="151"/>
      <c r="N2" s="151"/>
      <c r="P2" s="406"/>
      <c r="Q2" s="406"/>
    </row>
    <row r="3" spans="3:17" ht="3" customHeight="1">
      <c r="C3" s="520"/>
      <c r="D3" s="520"/>
      <c r="E3" s="520"/>
      <c r="F3" s="149"/>
      <c r="G3" s="150"/>
      <c r="H3" s="151"/>
      <c r="I3" s="150"/>
      <c r="J3" s="151"/>
      <c r="K3" s="150"/>
      <c r="L3" s="151"/>
      <c r="M3" s="151"/>
      <c r="N3" s="151"/>
      <c r="P3" s="126"/>
      <c r="Q3" s="126"/>
    </row>
    <row r="4" ht="9" customHeight="1"/>
    <row r="5" spans="2:17" ht="21" customHeight="1">
      <c r="B5" s="521" t="s">
        <v>134</v>
      </c>
      <c r="C5" s="522"/>
      <c r="D5" s="522"/>
      <c r="E5" s="522"/>
      <c r="F5" s="522"/>
      <c r="G5" s="522"/>
      <c r="H5" s="522"/>
      <c r="I5" s="522"/>
      <c r="J5" s="522"/>
      <c r="K5" s="522"/>
      <c r="L5" s="522"/>
      <c r="M5" s="522"/>
      <c r="N5" s="522"/>
      <c r="O5" s="522"/>
      <c r="P5" s="522"/>
      <c r="Q5" s="523"/>
    </row>
    <row r="6" spans="2:17" ht="21" customHeight="1">
      <c r="B6" s="152"/>
      <c r="C6" s="153" t="s">
        <v>446</v>
      </c>
      <c r="D6" s="128"/>
      <c r="E6" s="128"/>
      <c r="F6" s="128"/>
      <c r="G6" s="128"/>
      <c r="H6" s="128"/>
      <c r="I6" s="128"/>
      <c r="J6" s="128"/>
      <c r="K6" s="128"/>
      <c r="L6" s="128"/>
      <c r="M6" s="128"/>
      <c r="N6" s="128"/>
      <c r="O6" s="128"/>
      <c r="P6" s="128"/>
      <c r="Q6" s="154"/>
    </row>
    <row r="7" spans="2:17" ht="11.25" customHeight="1">
      <c r="B7" s="129"/>
      <c r="C7" s="524" t="s">
        <v>394</v>
      </c>
      <c r="D7" s="524"/>
      <c r="E7" s="524"/>
      <c r="F7" s="524"/>
      <c r="G7" s="524"/>
      <c r="H7" s="524"/>
      <c r="I7" s="524"/>
      <c r="J7" s="524"/>
      <c r="K7" s="524"/>
      <c r="L7" s="524"/>
      <c r="M7" s="524"/>
      <c r="N7" s="524"/>
      <c r="O7" s="524"/>
      <c r="P7" s="524"/>
      <c r="Q7" s="130"/>
    </row>
    <row r="8" spans="2:17" ht="125.25" customHeight="1">
      <c r="B8" s="129"/>
      <c r="C8" s="525"/>
      <c r="D8" s="525"/>
      <c r="E8" s="525"/>
      <c r="F8" s="525"/>
      <c r="G8" s="525"/>
      <c r="H8" s="525"/>
      <c r="I8" s="525"/>
      <c r="J8" s="525"/>
      <c r="K8" s="525"/>
      <c r="L8" s="525"/>
      <c r="M8" s="525"/>
      <c r="N8" s="525"/>
      <c r="O8" s="525"/>
      <c r="P8" s="525"/>
      <c r="Q8" s="130"/>
    </row>
    <row r="9" spans="2:17" ht="20.25" customHeight="1">
      <c r="B9" s="129"/>
      <c r="C9" s="526" t="s">
        <v>135</v>
      </c>
      <c r="D9" s="131"/>
      <c r="E9" s="132"/>
      <c r="F9" s="132"/>
      <c r="G9" s="132"/>
      <c r="H9" s="132"/>
      <c r="I9" s="132"/>
      <c r="J9" s="132"/>
      <c r="K9" s="132"/>
      <c r="L9" s="132"/>
      <c r="M9" s="155"/>
      <c r="N9" s="156" t="s">
        <v>136</v>
      </c>
      <c r="O9" s="132"/>
      <c r="P9" s="133"/>
      <c r="Q9" s="130"/>
    </row>
    <row r="10" spans="2:17" ht="24.75" customHeight="1">
      <c r="B10" s="129"/>
      <c r="C10" s="526"/>
      <c r="D10" s="134"/>
      <c r="E10" s="135"/>
      <c r="F10" s="135"/>
      <c r="G10" s="125"/>
      <c r="H10" s="135"/>
      <c r="I10" s="135"/>
      <c r="J10" s="135"/>
      <c r="K10" s="135"/>
      <c r="L10" s="157" t="s">
        <v>139</v>
      </c>
      <c r="M10" s="528">
        <f>3251+1082</f>
        <v>4333</v>
      </c>
      <c r="N10" s="528"/>
      <c r="O10" s="529"/>
      <c r="P10" s="136"/>
      <c r="Q10" s="130"/>
    </row>
    <row r="11" spans="2:17" ht="24.75" customHeight="1">
      <c r="B11" s="129"/>
      <c r="C11" s="526"/>
      <c r="D11" s="134"/>
      <c r="E11" s="135"/>
      <c r="F11" s="135"/>
      <c r="G11" s="125"/>
      <c r="H11" s="135"/>
      <c r="I11" s="135"/>
      <c r="J11" s="135"/>
      <c r="K11" s="135"/>
      <c r="L11" s="157" t="s">
        <v>140</v>
      </c>
      <c r="M11" s="528">
        <v>3260</v>
      </c>
      <c r="N11" s="528"/>
      <c r="O11" s="529"/>
      <c r="P11" s="136"/>
      <c r="Q11" s="130"/>
    </row>
    <row r="12" spans="2:17" ht="24.75" customHeight="1">
      <c r="B12" s="129"/>
      <c r="C12" s="526"/>
      <c r="D12" s="134"/>
      <c r="E12" s="135"/>
      <c r="F12" s="135"/>
      <c r="G12" s="125"/>
      <c r="H12" s="135"/>
      <c r="I12" s="135"/>
      <c r="J12" s="135"/>
      <c r="K12" s="135"/>
      <c r="L12" s="157" t="s">
        <v>141</v>
      </c>
      <c r="M12" s="528">
        <v>0</v>
      </c>
      <c r="N12" s="528"/>
      <c r="O12" s="529"/>
      <c r="P12" s="136"/>
      <c r="Q12" s="130"/>
    </row>
    <row r="13" spans="2:17" ht="24.75" customHeight="1">
      <c r="B13" s="129"/>
      <c r="C13" s="526"/>
      <c r="D13" s="134"/>
      <c r="E13" s="135" t="s">
        <v>142</v>
      </c>
      <c r="F13" s="135"/>
      <c r="G13" s="135"/>
      <c r="H13" s="135"/>
      <c r="I13" s="135"/>
      <c r="J13" s="135"/>
      <c r="K13" s="135"/>
      <c r="L13" s="135"/>
      <c r="M13" s="135"/>
      <c r="N13" s="135"/>
      <c r="O13" s="135"/>
      <c r="P13" s="136"/>
      <c r="Q13" s="130"/>
    </row>
    <row r="14" spans="2:17" ht="24.75" customHeight="1">
      <c r="B14" s="129"/>
      <c r="C14" s="526"/>
      <c r="D14" s="134" t="s">
        <v>137</v>
      </c>
      <c r="E14" s="135"/>
      <c r="F14" s="135"/>
      <c r="G14" s="135"/>
      <c r="H14" s="135"/>
      <c r="I14" s="135"/>
      <c r="J14" s="135"/>
      <c r="K14" s="135"/>
      <c r="L14" s="135"/>
      <c r="M14" s="135"/>
      <c r="N14" s="135"/>
      <c r="O14" s="135"/>
      <c r="P14" s="136"/>
      <c r="Q14" s="130"/>
    </row>
    <row r="15" spans="2:17" ht="24.75" customHeight="1">
      <c r="B15" s="129"/>
      <c r="C15" s="526"/>
      <c r="D15" s="134" t="s">
        <v>143</v>
      </c>
      <c r="E15" s="135"/>
      <c r="F15" s="135"/>
      <c r="G15" s="135"/>
      <c r="H15" s="135"/>
      <c r="I15" s="135"/>
      <c r="J15" s="135"/>
      <c r="K15" s="135"/>
      <c r="L15" s="135"/>
      <c r="M15" s="135"/>
      <c r="N15" s="135"/>
      <c r="O15" s="135"/>
      <c r="P15" s="136"/>
      <c r="Q15" s="130"/>
    </row>
    <row r="16" spans="2:17" ht="24.75" customHeight="1">
      <c r="B16" s="129"/>
      <c r="C16" s="526"/>
      <c r="D16" s="134" t="s">
        <v>138</v>
      </c>
      <c r="E16" s="135"/>
      <c r="F16" s="135"/>
      <c r="G16" s="135"/>
      <c r="H16" s="135"/>
      <c r="I16" s="135"/>
      <c r="J16" s="135"/>
      <c r="K16" s="135"/>
      <c r="L16" s="135"/>
      <c r="M16" s="135"/>
      <c r="N16" s="135"/>
      <c r="O16" s="135"/>
      <c r="P16" s="136"/>
      <c r="Q16" s="130"/>
    </row>
    <row r="17" spans="2:17" ht="24.75" customHeight="1">
      <c r="B17" s="129"/>
      <c r="C17" s="526"/>
      <c r="D17" s="134" t="s">
        <v>144</v>
      </c>
      <c r="E17" s="135"/>
      <c r="F17" s="135"/>
      <c r="G17" s="135"/>
      <c r="H17" s="514">
        <f>M10</f>
        <v>4333</v>
      </c>
      <c r="I17" s="514"/>
      <c r="J17" s="135" t="s">
        <v>145</v>
      </c>
      <c r="K17" s="514">
        <f>M11+M12</f>
        <v>3260</v>
      </c>
      <c r="L17" s="530"/>
      <c r="M17" s="135" t="s">
        <v>146</v>
      </c>
      <c r="N17" s="514">
        <f>M10</f>
        <v>4333</v>
      </c>
      <c r="O17" s="514"/>
      <c r="P17" s="136"/>
      <c r="Q17" s="130"/>
    </row>
    <row r="18" spans="2:17" ht="24.75" customHeight="1">
      <c r="B18" s="129"/>
      <c r="C18" s="526"/>
      <c r="D18" s="134"/>
      <c r="E18" s="135"/>
      <c r="F18" s="135"/>
      <c r="G18" s="135" t="s">
        <v>147</v>
      </c>
      <c r="H18" s="515">
        <f>(M10-(M11+M12))/M10</f>
        <v>0.24763443341795524</v>
      </c>
      <c r="I18" s="515"/>
      <c r="J18" s="135"/>
      <c r="K18" s="135"/>
      <c r="L18" s="135"/>
      <c r="M18" s="135"/>
      <c r="N18" s="135"/>
      <c r="O18" s="135"/>
      <c r="P18" s="136"/>
      <c r="Q18" s="130"/>
    </row>
    <row r="19" spans="2:17" ht="24.75" customHeight="1">
      <c r="B19" s="129"/>
      <c r="C19" s="526"/>
      <c r="D19" s="134"/>
      <c r="G19" s="137"/>
      <c r="P19" s="130"/>
      <c r="Q19" s="130"/>
    </row>
    <row r="20" spans="2:17" ht="24.75" customHeight="1">
      <c r="B20" s="129"/>
      <c r="C20" s="527"/>
      <c r="D20" s="134"/>
      <c r="E20" s="135"/>
      <c r="F20" s="135"/>
      <c r="G20" s="135"/>
      <c r="H20" s="159"/>
      <c r="I20" s="135"/>
      <c r="J20" s="135"/>
      <c r="K20" s="135"/>
      <c r="L20" s="135"/>
      <c r="M20" s="135"/>
      <c r="N20" s="135"/>
      <c r="O20" s="135"/>
      <c r="P20" s="136"/>
      <c r="Q20" s="130"/>
    </row>
    <row r="21" spans="2:17" ht="24.75" customHeight="1">
      <c r="B21" s="129"/>
      <c r="C21" s="516"/>
      <c r="D21" s="518"/>
      <c r="E21" s="518"/>
      <c r="F21" s="518"/>
      <c r="G21" s="518"/>
      <c r="H21" s="518"/>
      <c r="I21" s="518"/>
      <c r="J21" s="518"/>
      <c r="K21" s="518"/>
      <c r="L21" s="518"/>
      <c r="M21" s="518"/>
      <c r="N21" s="518"/>
      <c r="O21" s="518"/>
      <c r="P21" s="518"/>
      <c r="Q21" s="130"/>
    </row>
    <row r="22" spans="2:17" ht="24.75" customHeight="1">
      <c r="B22" s="129"/>
      <c r="C22" s="516"/>
      <c r="D22" s="519"/>
      <c r="E22" s="519"/>
      <c r="F22" s="519"/>
      <c r="G22" s="519"/>
      <c r="H22" s="519"/>
      <c r="I22" s="519"/>
      <c r="J22" s="519"/>
      <c r="K22" s="519"/>
      <c r="L22" s="519"/>
      <c r="M22" s="519"/>
      <c r="N22" s="519"/>
      <c r="O22" s="519"/>
      <c r="P22" s="519"/>
      <c r="Q22" s="130"/>
    </row>
    <row r="23" spans="2:17" ht="24.75" customHeight="1">
      <c r="B23" s="129"/>
      <c r="C23" s="516"/>
      <c r="D23" s="519"/>
      <c r="E23" s="519"/>
      <c r="F23" s="519"/>
      <c r="G23" s="519"/>
      <c r="H23" s="519"/>
      <c r="I23" s="519"/>
      <c r="J23" s="519"/>
      <c r="K23" s="519"/>
      <c r="L23" s="519"/>
      <c r="M23" s="519"/>
      <c r="N23" s="519"/>
      <c r="O23" s="519"/>
      <c r="P23" s="519"/>
      <c r="Q23" s="130"/>
    </row>
    <row r="24" spans="2:17" ht="22.5" customHeight="1">
      <c r="B24" s="129"/>
      <c r="C24" s="516"/>
      <c r="D24" s="519"/>
      <c r="E24" s="519"/>
      <c r="F24" s="519"/>
      <c r="G24" s="519"/>
      <c r="H24" s="519"/>
      <c r="I24" s="519"/>
      <c r="J24" s="519"/>
      <c r="K24" s="519"/>
      <c r="L24" s="519"/>
      <c r="M24" s="519"/>
      <c r="N24" s="519"/>
      <c r="O24" s="519"/>
      <c r="P24" s="519"/>
      <c r="Q24" s="130"/>
    </row>
    <row r="25" spans="2:17" ht="22.5" customHeight="1">
      <c r="B25" s="129"/>
      <c r="C25" s="516"/>
      <c r="D25" s="519"/>
      <c r="E25" s="519"/>
      <c r="F25" s="519"/>
      <c r="G25" s="519"/>
      <c r="H25" s="519"/>
      <c r="I25" s="519"/>
      <c r="J25" s="519"/>
      <c r="K25" s="519"/>
      <c r="L25" s="519"/>
      <c r="M25" s="519"/>
      <c r="N25" s="519"/>
      <c r="O25" s="519"/>
      <c r="P25" s="519"/>
      <c r="Q25" s="130"/>
    </row>
    <row r="26" spans="2:17" ht="22.5" customHeight="1">
      <c r="B26" s="129"/>
      <c r="C26" s="516"/>
      <c r="D26" s="519"/>
      <c r="E26" s="519"/>
      <c r="F26" s="519"/>
      <c r="G26" s="519"/>
      <c r="H26" s="519"/>
      <c r="I26" s="519"/>
      <c r="J26" s="519"/>
      <c r="K26" s="519"/>
      <c r="L26" s="519"/>
      <c r="M26" s="519"/>
      <c r="N26" s="519"/>
      <c r="O26" s="519"/>
      <c r="P26" s="519"/>
      <c r="Q26" s="130"/>
    </row>
    <row r="27" spans="2:17" ht="22.5" customHeight="1">
      <c r="B27" s="129"/>
      <c r="C27" s="516"/>
      <c r="D27" s="519"/>
      <c r="E27" s="519"/>
      <c r="F27" s="519"/>
      <c r="G27" s="519"/>
      <c r="H27" s="519"/>
      <c r="I27" s="519"/>
      <c r="J27" s="519"/>
      <c r="K27" s="519"/>
      <c r="L27" s="519"/>
      <c r="M27" s="519"/>
      <c r="N27" s="519"/>
      <c r="O27" s="519"/>
      <c r="P27" s="519"/>
      <c r="Q27" s="130"/>
    </row>
    <row r="28" spans="2:17" ht="22.5" customHeight="1">
      <c r="B28" s="129"/>
      <c r="C28" s="516"/>
      <c r="D28" s="519"/>
      <c r="E28" s="519"/>
      <c r="F28" s="519"/>
      <c r="G28" s="519"/>
      <c r="H28" s="519"/>
      <c r="I28" s="519"/>
      <c r="J28" s="519"/>
      <c r="K28" s="519"/>
      <c r="L28" s="519"/>
      <c r="M28" s="519"/>
      <c r="N28" s="519"/>
      <c r="O28" s="519"/>
      <c r="P28" s="519"/>
      <c r="Q28" s="130"/>
    </row>
    <row r="29" spans="2:17" ht="22.5" customHeight="1">
      <c r="B29" s="129"/>
      <c r="C29" s="516"/>
      <c r="D29" s="519"/>
      <c r="E29" s="519"/>
      <c r="F29" s="519"/>
      <c r="G29" s="519"/>
      <c r="H29" s="519"/>
      <c r="I29" s="519"/>
      <c r="J29" s="519"/>
      <c r="K29" s="519"/>
      <c r="L29" s="519"/>
      <c r="M29" s="519"/>
      <c r="N29" s="519"/>
      <c r="O29" s="519"/>
      <c r="P29" s="519"/>
      <c r="Q29" s="130"/>
    </row>
    <row r="30" spans="2:17" ht="22.5" customHeight="1">
      <c r="B30" s="129"/>
      <c r="C30" s="517"/>
      <c r="D30" s="519"/>
      <c r="E30" s="519"/>
      <c r="F30" s="519"/>
      <c r="G30" s="519"/>
      <c r="H30" s="519"/>
      <c r="I30" s="519"/>
      <c r="J30" s="519"/>
      <c r="K30" s="519"/>
      <c r="L30" s="519"/>
      <c r="M30" s="519"/>
      <c r="N30" s="519"/>
      <c r="O30" s="519"/>
      <c r="P30" s="519"/>
      <c r="Q30" s="130"/>
    </row>
    <row r="31" spans="2:17" ht="22.5" customHeight="1">
      <c r="B31" s="129"/>
      <c r="C31" s="160"/>
      <c r="D31" s="161"/>
      <c r="E31" s="161"/>
      <c r="F31" s="160"/>
      <c r="G31" s="160"/>
      <c r="H31" s="160"/>
      <c r="I31" s="160"/>
      <c r="J31" s="160"/>
      <c r="K31" s="160"/>
      <c r="L31" s="138"/>
      <c r="M31" s="160"/>
      <c r="N31" s="160"/>
      <c r="O31" s="160"/>
      <c r="P31" s="124"/>
      <c r="Q31" s="130"/>
    </row>
    <row r="32" spans="2:17" ht="22.5" customHeight="1">
      <c r="B32" s="129"/>
      <c r="C32" s="162"/>
      <c r="D32" s="163"/>
      <c r="E32" s="140"/>
      <c r="F32" s="135"/>
      <c r="G32" s="160"/>
      <c r="H32" s="160"/>
      <c r="I32" s="160"/>
      <c r="J32" s="160"/>
      <c r="K32" s="160"/>
      <c r="L32" s="160"/>
      <c r="M32" s="160"/>
      <c r="N32" s="160"/>
      <c r="O32" s="160"/>
      <c r="P32" s="124"/>
      <c r="Q32" s="130"/>
    </row>
    <row r="33" spans="2:17" ht="10.5" customHeight="1">
      <c r="B33" s="129"/>
      <c r="C33" s="124"/>
      <c r="D33" s="164"/>
      <c r="E33" s="164"/>
      <c r="F33" s="142"/>
      <c r="G33" s="142"/>
      <c r="H33" s="142"/>
      <c r="I33" s="142"/>
      <c r="J33" s="142"/>
      <c r="K33" s="142"/>
      <c r="L33" s="142"/>
      <c r="M33" s="142"/>
      <c r="N33" s="142"/>
      <c r="O33" s="142"/>
      <c r="P33" s="142"/>
      <c r="Q33" s="143"/>
    </row>
    <row r="34" spans="2:17" ht="6" customHeight="1">
      <c r="B34" s="144"/>
      <c r="C34" s="145"/>
      <c r="D34" s="145"/>
      <c r="E34" s="145"/>
      <c r="F34" s="145"/>
      <c r="G34" s="145"/>
      <c r="H34" s="146"/>
      <c r="I34" s="145"/>
      <c r="J34" s="145"/>
      <c r="K34" s="145"/>
      <c r="L34" s="146"/>
      <c r="M34" s="145"/>
      <c r="N34" s="145"/>
      <c r="O34" s="145"/>
      <c r="P34" s="145"/>
      <c r="Q34" s="147"/>
    </row>
  </sheetData>
  <sheetProtection/>
  <mergeCells count="14">
    <mergeCell ref="M11:O11"/>
    <mergeCell ref="M12:O12"/>
    <mergeCell ref="H17:I17"/>
    <mergeCell ref="K17:L17"/>
    <mergeCell ref="N17:O17"/>
    <mergeCell ref="H18:I18"/>
    <mergeCell ref="C21:C30"/>
    <mergeCell ref="D21:P30"/>
    <mergeCell ref="P1:Q2"/>
    <mergeCell ref="C2:E3"/>
    <mergeCell ref="B5:Q5"/>
    <mergeCell ref="C7:P8"/>
    <mergeCell ref="C9:C20"/>
    <mergeCell ref="M10:O10"/>
  </mergeCells>
  <printOptions/>
  <pageMargins left="0.6299212598425197" right="0.4330708661417323" top="0.6299212598425197" bottom="0.4724409448818898" header="0.2362204724409449" footer="0.1968503937007874"/>
  <pageSetup fitToHeight="1" fitToWidth="1" horizontalDpi="300" verticalDpi="300" orientation="portrait" paperSize="9" r:id="rId2"/>
  <headerFooter alignWithMargins="0">
    <oddFooter>&amp;C&amp;P</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B1:AA80"/>
  <sheetViews>
    <sheetView zoomScaleSheetLayoutView="90" workbookViewId="0" topLeftCell="A1">
      <selection activeCell="D6" sqref="D6"/>
    </sheetView>
  </sheetViews>
  <sheetFormatPr defaultColWidth="9.00390625" defaultRowHeight="13.5"/>
  <cols>
    <col min="1" max="1" width="0.5" style="156" customWidth="1"/>
    <col min="2" max="2" width="4.875" style="156" customWidth="1"/>
    <col min="3" max="3" width="32.50390625" style="156" customWidth="1"/>
    <col min="4" max="4" width="26.25390625" style="156" customWidth="1"/>
    <col min="5" max="17" width="8.00390625" style="156" customWidth="1"/>
    <col min="18" max="22" width="9.00390625" style="156" customWidth="1"/>
    <col min="23" max="16384" width="9.00390625" style="156" customWidth="1"/>
  </cols>
  <sheetData>
    <row r="1" spans="3:17" ht="19.5" customHeight="1">
      <c r="C1" s="165" t="s">
        <v>215</v>
      </c>
      <c r="D1" s="166"/>
      <c r="N1" s="539" t="s">
        <v>216</v>
      </c>
      <c r="O1" s="540"/>
      <c r="P1" s="541" t="s">
        <v>391</v>
      </c>
      <c r="Q1" s="541"/>
    </row>
    <row r="2" spans="2:17" ht="12.75">
      <c r="B2" s="167"/>
      <c r="C2" s="168"/>
      <c r="D2" s="168" t="s">
        <v>217</v>
      </c>
      <c r="E2" s="168"/>
      <c r="F2" s="168"/>
      <c r="G2" s="169"/>
      <c r="H2" s="169"/>
      <c r="I2" s="170" t="s">
        <v>218</v>
      </c>
      <c r="J2" s="168"/>
      <c r="K2" s="168" t="s">
        <v>219</v>
      </c>
      <c r="L2" s="168"/>
      <c r="M2" s="168"/>
      <c r="N2" s="168"/>
      <c r="O2" s="168"/>
      <c r="P2" s="168"/>
      <c r="Q2" s="171"/>
    </row>
    <row r="3" spans="2:17" ht="13.5" thickBot="1">
      <c r="B3" s="172"/>
      <c r="C3" s="173"/>
      <c r="D3" s="173"/>
      <c r="E3" s="173"/>
      <c r="F3" s="173"/>
      <c r="G3" s="174"/>
      <c r="H3" s="174"/>
      <c r="I3" s="175"/>
      <c r="J3" s="173"/>
      <c r="K3" s="173"/>
      <c r="L3" s="173"/>
      <c r="M3" s="173"/>
      <c r="N3" s="173"/>
      <c r="O3" s="173"/>
      <c r="P3" s="173"/>
      <c r="Q3" s="176"/>
    </row>
    <row r="4" spans="2:17" ht="21" thickBot="1">
      <c r="B4" s="172"/>
      <c r="C4" s="177"/>
      <c r="D4" s="174"/>
      <c r="E4" s="174"/>
      <c r="F4" s="173"/>
      <c r="G4" s="174"/>
      <c r="H4" s="174"/>
      <c r="I4" s="178" t="s">
        <v>220</v>
      </c>
      <c r="J4" s="173"/>
      <c r="K4" s="179" t="s">
        <v>221</v>
      </c>
      <c r="L4" s="180"/>
      <c r="M4" s="173"/>
      <c r="N4" s="173"/>
      <c r="O4" s="177" t="s">
        <v>222</v>
      </c>
      <c r="P4" s="181">
        <f>Q39</f>
        <v>3251.0519999999997</v>
      </c>
      <c r="Q4" s="176" t="s">
        <v>223</v>
      </c>
    </row>
    <row r="5" spans="2:17" ht="21" thickBot="1">
      <c r="B5" s="172"/>
      <c r="C5" s="177" t="s">
        <v>224</v>
      </c>
      <c r="D5" s="181">
        <f>Q44</f>
        <v>3259.9507389162563</v>
      </c>
      <c r="E5" s="173" t="s">
        <v>223</v>
      </c>
      <c r="F5" s="173"/>
      <c r="G5" s="174"/>
      <c r="H5" s="174"/>
      <c r="I5" s="175"/>
      <c r="J5" s="173"/>
      <c r="K5" s="173"/>
      <c r="L5" s="173"/>
      <c r="M5" s="173"/>
      <c r="N5" s="173"/>
      <c r="O5" s="173"/>
      <c r="P5" s="173"/>
      <c r="Q5" s="176"/>
    </row>
    <row r="6" spans="2:17" ht="20.25" customHeight="1" thickBot="1">
      <c r="B6" s="172"/>
      <c r="C6" s="173"/>
      <c r="D6" s="182" t="s">
        <v>225</v>
      </c>
      <c r="E6" s="173"/>
      <c r="F6" s="173"/>
      <c r="G6" s="174"/>
      <c r="H6" s="174"/>
      <c r="I6" s="178" t="s">
        <v>226</v>
      </c>
      <c r="J6" s="173"/>
      <c r="K6" s="179" t="s">
        <v>227</v>
      </c>
      <c r="L6" s="180"/>
      <c r="M6" s="173"/>
      <c r="N6" s="173"/>
      <c r="O6" s="174"/>
      <c r="P6" s="174"/>
      <c r="Q6" s="183"/>
    </row>
    <row r="7" spans="2:17" ht="21" thickBot="1">
      <c r="B7" s="172"/>
      <c r="C7" s="173"/>
      <c r="D7" s="173"/>
      <c r="E7" s="173"/>
      <c r="F7" s="173"/>
      <c r="G7" s="174"/>
      <c r="H7" s="174"/>
      <c r="I7" s="175"/>
      <c r="J7" s="173"/>
      <c r="K7" s="173"/>
      <c r="L7" s="173"/>
      <c r="M7" s="173"/>
      <c r="N7" s="173"/>
      <c r="O7" s="177" t="s">
        <v>228</v>
      </c>
      <c r="P7" s="181">
        <f>Q43</f>
        <v>1003.0876446069146</v>
      </c>
      <c r="Q7" s="176" t="s">
        <v>229</v>
      </c>
    </row>
    <row r="8" spans="2:17" ht="21" customHeight="1" thickBot="1">
      <c r="B8" s="172"/>
      <c r="C8" s="184" t="s">
        <v>230</v>
      </c>
      <c r="D8" s="173"/>
      <c r="E8" s="173"/>
      <c r="F8" s="173"/>
      <c r="G8" s="174"/>
      <c r="H8" s="174"/>
      <c r="I8" s="178" t="s">
        <v>231</v>
      </c>
      <c r="J8" s="173"/>
      <c r="K8" s="179" t="s">
        <v>232</v>
      </c>
      <c r="L8" s="180"/>
      <c r="M8" s="173"/>
      <c r="N8" s="173"/>
      <c r="O8" s="173"/>
      <c r="P8" s="173"/>
      <c r="Q8" s="176"/>
    </row>
    <row r="9" spans="2:17" ht="15" thickBot="1">
      <c r="B9" s="172"/>
      <c r="C9" s="173"/>
      <c r="D9" s="185" t="s">
        <v>233</v>
      </c>
      <c r="E9" s="173"/>
      <c r="F9" s="173"/>
      <c r="G9" s="173"/>
      <c r="H9" s="173"/>
      <c r="I9" s="173"/>
      <c r="J9" s="173"/>
      <c r="K9" s="173"/>
      <c r="L9" s="173"/>
      <c r="M9" s="173"/>
      <c r="N9" s="173"/>
      <c r="O9" s="173"/>
      <c r="P9" s="173"/>
      <c r="Q9" s="176"/>
    </row>
    <row r="10" spans="2:17" ht="18">
      <c r="B10" s="172"/>
      <c r="C10" s="177" t="s">
        <v>234</v>
      </c>
      <c r="D10" s="181">
        <f>Q45</f>
        <v>0</v>
      </c>
      <c r="E10" s="173" t="s">
        <v>223</v>
      </c>
      <c r="F10" s="173"/>
      <c r="G10" s="173"/>
      <c r="H10" s="173"/>
      <c r="I10" s="173"/>
      <c r="J10" s="173"/>
      <c r="K10" s="173"/>
      <c r="L10" s="173"/>
      <c r="M10" s="173"/>
      <c r="N10" s="173"/>
      <c r="O10" s="173"/>
      <c r="P10" s="173"/>
      <c r="Q10" s="176"/>
    </row>
    <row r="11" spans="2:17" ht="5.25" customHeight="1">
      <c r="B11" s="172"/>
      <c r="C11" s="177"/>
      <c r="D11" s="181"/>
      <c r="E11" s="173"/>
      <c r="F11" s="173"/>
      <c r="G11" s="173"/>
      <c r="H11" s="173"/>
      <c r="I11" s="173"/>
      <c r="J11" s="173"/>
      <c r="K11" s="173"/>
      <c r="L11" s="173"/>
      <c r="M11" s="173"/>
      <c r="N11" s="173"/>
      <c r="O11" s="173"/>
      <c r="P11" s="173"/>
      <c r="Q11" s="176"/>
    </row>
    <row r="12" spans="2:17" ht="14.25">
      <c r="B12" s="186" t="s">
        <v>235</v>
      </c>
      <c r="C12" s="187" t="s">
        <v>236</v>
      </c>
      <c r="D12" s="181"/>
      <c r="E12" s="173"/>
      <c r="F12" s="173"/>
      <c r="G12" s="173"/>
      <c r="H12" s="173"/>
      <c r="I12" s="173"/>
      <c r="J12" s="173"/>
      <c r="K12" s="173"/>
      <c r="L12" s="173"/>
      <c r="M12" s="173"/>
      <c r="N12" s="173"/>
      <c r="O12" s="173"/>
      <c r="P12" s="173"/>
      <c r="Q12" s="176"/>
    </row>
    <row r="13" spans="2:17" ht="14.25">
      <c r="B13" s="186"/>
      <c r="C13" s="188"/>
      <c r="D13" s="189"/>
      <c r="E13" s="189"/>
      <c r="F13" s="189"/>
      <c r="G13" s="189"/>
      <c r="H13" s="189"/>
      <c r="I13" s="189"/>
      <c r="J13" s="189"/>
      <c r="K13" s="189"/>
      <c r="L13" s="189"/>
      <c r="M13" s="189"/>
      <c r="N13" s="189"/>
      <c r="O13" s="189"/>
      <c r="P13" s="189"/>
      <c r="Q13" s="190"/>
    </row>
    <row r="14" spans="2:17" ht="12.75">
      <c r="B14" s="191"/>
      <c r="C14" s="192" t="s">
        <v>237</v>
      </c>
      <c r="D14" s="193"/>
      <c r="E14" s="193"/>
      <c r="F14" s="193"/>
      <c r="G14" s="193"/>
      <c r="H14" s="193"/>
      <c r="I14" s="193"/>
      <c r="J14" s="193"/>
      <c r="K14" s="193"/>
      <c r="L14" s="193"/>
      <c r="M14" s="193"/>
      <c r="N14" s="193"/>
      <c r="O14" s="193"/>
      <c r="P14" s="193"/>
      <c r="Q14" s="194"/>
    </row>
    <row r="15" spans="2:17" ht="12.75">
      <c r="B15" s="195"/>
      <c r="C15" s="196"/>
      <c r="D15" s="195"/>
      <c r="E15" s="195"/>
      <c r="F15" s="195"/>
      <c r="G15" s="195"/>
      <c r="H15" s="195"/>
      <c r="I15" s="195"/>
      <c r="J15" s="195"/>
      <c r="K15" s="195"/>
      <c r="L15" s="195"/>
      <c r="M15" s="195"/>
      <c r="N15" s="195"/>
      <c r="O15" s="195"/>
      <c r="P15" s="195"/>
      <c r="Q15" s="195"/>
    </row>
    <row r="16" spans="3:17" ht="12.75">
      <c r="C16" s="166" t="s">
        <v>238</v>
      </c>
      <c r="D16" s="197" t="s">
        <v>239</v>
      </c>
      <c r="H16" s="166"/>
      <c r="I16" s="166"/>
      <c r="J16" s="166"/>
      <c r="K16" s="166"/>
      <c r="L16" s="166"/>
      <c r="M16" s="166"/>
      <c r="N16" s="166"/>
      <c r="O16" s="166"/>
      <c r="P16" s="166"/>
      <c r="Q16" s="166"/>
    </row>
    <row r="17" spans="3:17" ht="12.75">
      <c r="C17" s="542" t="s">
        <v>240</v>
      </c>
      <c r="D17" s="543"/>
      <c r="E17" s="198" t="s">
        <v>241</v>
      </c>
      <c r="F17" s="198" t="s">
        <v>242</v>
      </c>
      <c r="G17" s="198" t="s">
        <v>243</v>
      </c>
      <c r="H17" s="198" t="s">
        <v>244</v>
      </c>
      <c r="I17" s="198" t="s">
        <v>148</v>
      </c>
      <c r="J17" s="198" t="s">
        <v>149</v>
      </c>
      <c r="K17" s="198" t="s">
        <v>150</v>
      </c>
      <c r="L17" s="198" t="s">
        <v>151</v>
      </c>
      <c r="M17" s="198" t="s">
        <v>152</v>
      </c>
      <c r="N17" s="198" t="s">
        <v>153</v>
      </c>
      <c r="O17" s="198" t="s">
        <v>154</v>
      </c>
      <c r="P17" s="198" t="s">
        <v>155</v>
      </c>
      <c r="Q17" s="199" t="s">
        <v>245</v>
      </c>
    </row>
    <row r="18" spans="3:17" ht="12.75">
      <c r="C18" s="544"/>
      <c r="D18" s="545"/>
      <c r="E18" s="200" t="s">
        <v>246</v>
      </c>
      <c r="F18" s="200" t="s">
        <v>246</v>
      </c>
      <c r="G18" s="200" t="s">
        <v>246</v>
      </c>
      <c r="H18" s="200" t="s">
        <v>246</v>
      </c>
      <c r="I18" s="200" t="s">
        <v>246</v>
      </c>
      <c r="J18" s="200" t="s">
        <v>246</v>
      </c>
      <c r="K18" s="200" t="s">
        <v>246</v>
      </c>
      <c r="L18" s="200" t="s">
        <v>246</v>
      </c>
      <c r="M18" s="200" t="s">
        <v>246</v>
      </c>
      <c r="N18" s="200" t="s">
        <v>246</v>
      </c>
      <c r="O18" s="200" t="s">
        <v>246</v>
      </c>
      <c r="P18" s="200" t="s">
        <v>246</v>
      </c>
      <c r="Q18" s="201"/>
    </row>
    <row r="19" spans="3:17" ht="12.75">
      <c r="C19" s="202" t="s">
        <v>247</v>
      </c>
      <c r="D19" s="202" t="s">
        <v>248</v>
      </c>
      <c r="E19" s="203">
        <f>1000*2*700/1000</f>
        <v>1400</v>
      </c>
      <c r="F19" s="203">
        <f>1000*1*700/1000</f>
        <v>700</v>
      </c>
      <c r="G19" s="203">
        <f>1000*1*700/1000</f>
        <v>700</v>
      </c>
      <c r="H19" s="203">
        <f>1000*2*700/1000</f>
        <v>1400</v>
      </c>
      <c r="I19" s="203">
        <f>1000*2*700/1000</f>
        <v>1400</v>
      </c>
      <c r="J19" s="203">
        <f>1000*2*700/1000</f>
        <v>1400</v>
      </c>
      <c r="K19" s="203">
        <f>1000*1*700/1000</f>
        <v>700</v>
      </c>
      <c r="L19" s="203">
        <f>1000*1*700/1000</f>
        <v>700</v>
      </c>
      <c r="M19" s="203">
        <f>1000*1*700/1000</f>
        <v>700</v>
      </c>
      <c r="N19" s="203">
        <f>1000*2*700/1000</f>
        <v>1400</v>
      </c>
      <c r="O19" s="203">
        <f>1000*2*700/1000</f>
        <v>1400</v>
      </c>
      <c r="P19" s="203">
        <f>1000*2*700/1000</f>
        <v>1400</v>
      </c>
      <c r="Q19" s="204">
        <f aca="true" t="shared" si="0" ref="Q19:Q25">SUM(E19:P19)</f>
        <v>13300</v>
      </c>
    </row>
    <row r="20" spans="3:17" ht="12.75">
      <c r="C20" s="202" t="s">
        <v>249</v>
      </c>
      <c r="D20" s="202" t="s">
        <v>250</v>
      </c>
      <c r="E20" s="203">
        <f>1000*2*0.03*700/1000</f>
        <v>42</v>
      </c>
      <c r="F20" s="203">
        <f>1000*1*0.03*700/1000</f>
        <v>21</v>
      </c>
      <c r="G20" s="203">
        <f>1000*1*0.03*700/1000</f>
        <v>21</v>
      </c>
      <c r="H20" s="203">
        <f>1000*2*0.03*700/1000</f>
        <v>42</v>
      </c>
      <c r="I20" s="203">
        <f>1000*2*0.03*700/1000</f>
        <v>42</v>
      </c>
      <c r="J20" s="203">
        <f>1000*2*0.03*700/1000</f>
        <v>42</v>
      </c>
      <c r="K20" s="203">
        <f>1000*1*0.03*700/1000</f>
        <v>21</v>
      </c>
      <c r="L20" s="203">
        <f>1000*1*0.03*700/1000</f>
        <v>21</v>
      </c>
      <c r="M20" s="203">
        <f>1000*1*0.03*700/1000</f>
        <v>21</v>
      </c>
      <c r="N20" s="203">
        <f>1000*2*0.03*700/1000</f>
        <v>42</v>
      </c>
      <c r="O20" s="203">
        <f>1000*2*0.03*700/1000</f>
        <v>42</v>
      </c>
      <c r="P20" s="203">
        <f>1000*2*0.03*700/1000</f>
        <v>42</v>
      </c>
      <c r="Q20" s="204">
        <f t="shared" si="0"/>
        <v>399</v>
      </c>
    </row>
    <row r="21" spans="3:17" ht="12.75">
      <c r="C21" s="202" t="s">
        <v>251</v>
      </c>
      <c r="D21" s="202" t="s">
        <v>252</v>
      </c>
      <c r="E21" s="203">
        <f aca="true" t="shared" si="1" ref="E21:P21">E19*3600/1000/(0.42)</f>
        <v>12000</v>
      </c>
      <c r="F21" s="203">
        <f t="shared" si="1"/>
        <v>6000</v>
      </c>
      <c r="G21" s="203">
        <f t="shared" si="1"/>
        <v>6000</v>
      </c>
      <c r="H21" s="203">
        <f t="shared" si="1"/>
        <v>12000</v>
      </c>
      <c r="I21" s="203">
        <f t="shared" si="1"/>
        <v>12000</v>
      </c>
      <c r="J21" s="203">
        <f t="shared" si="1"/>
        <v>12000</v>
      </c>
      <c r="K21" s="203">
        <f t="shared" si="1"/>
        <v>6000</v>
      </c>
      <c r="L21" s="203">
        <f t="shared" si="1"/>
        <v>6000</v>
      </c>
      <c r="M21" s="203">
        <f t="shared" si="1"/>
        <v>6000</v>
      </c>
      <c r="N21" s="203">
        <f t="shared" si="1"/>
        <v>12000</v>
      </c>
      <c r="O21" s="203">
        <f t="shared" si="1"/>
        <v>12000</v>
      </c>
      <c r="P21" s="203">
        <f t="shared" si="1"/>
        <v>12000</v>
      </c>
      <c r="Q21" s="204">
        <f t="shared" si="0"/>
        <v>114000</v>
      </c>
    </row>
    <row r="22" spans="3:17" ht="12.75">
      <c r="C22" s="202" t="s">
        <v>253</v>
      </c>
      <c r="D22" s="202" t="s">
        <v>254</v>
      </c>
      <c r="E22" s="203">
        <f>E21*0.15</f>
        <v>1800</v>
      </c>
      <c r="F22" s="203">
        <f aca="true" t="shared" si="2" ref="F22:P22">F21*0.15</f>
        <v>900</v>
      </c>
      <c r="G22" s="203">
        <f t="shared" si="2"/>
        <v>900</v>
      </c>
      <c r="H22" s="203">
        <f t="shared" si="2"/>
        <v>1800</v>
      </c>
      <c r="I22" s="203">
        <f t="shared" si="2"/>
        <v>1800</v>
      </c>
      <c r="J22" s="203">
        <f t="shared" si="2"/>
        <v>1800</v>
      </c>
      <c r="K22" s="203">
        <f t="shared" si="2"/>
        <v>900</v>
      </c>
      <c r="L22" s="203">
        <f t="shared" si="2"/>
        <v>900</v>
      </c>
      <c r="M22" s="203">
        <f t="shared" si="2"/>
        <v>900</v>
      </c>
      <c r="N22" s="203">
        <f t="shared" si="2"/>
        <v>1800</v>
      </c>
      <c r="O22" s="203">
        <f t="shared" si="2"/>
        <v>1800</v>
      </c>
      <c r="P22" s="203">
        <f t="shared" si="2"/>
        <v>1800</v>
      </c>
      <c r="Q22" s="204">
        <f t="shared" si="0"/>
        <v>17100</v>
      </c>
    </row>
    <row r="23" spans="3:17" ht="12.75">
      <c r="C23" s="202" t="s">
        <v>255</v>
      </c>
      <c r="D23" s="202" t="s">
        <v>256</v>
      </c>
      <c r="E23" s="203">
        <v>0</v>
      </c>
      <c r="F23" s="203">
        <f aca="true" t="shared" si="3" ref="F23:M23">F21*0.15</f>
        <v>900</v>
      </c>
      <c r="G23" s="203">
        <f t="shared" si="3"/>
        <v>900</v>
      </c>
      <c r="H23" s="203">
        <f t="shared" si="3"/>
        <v>1800</v>
      </c>
      <c r="I23" s="203">
        <f t="shared" si="3"/>
        <v>1800</v>
      </c>
      <c r="J23" s="203">
        <f t="shared" si="3"/>
        <v>1800</v>
      </c>
      <c r="K23" s="203">
        <f t="shared" si="3"/>
        <v>900</v>
      </c>
      <c r="L23" s="203">
        <f t="shared" si="3"/>
        <v>900</v>
      </c>
      <c r="M23" s="203">
        <f t="shared" si="3"/>
        <v>900</v>
      </c>
      <c r="N23" s="203">
        <v>0</v>
      </c>
      <c r="O23" s="203">
        <v>0</v>
      </c>
      <c r="P23" s="203">
        <v>0</v>
      </c>
      <c r="Q23" s="204">
        <f t="shared" si="0"/>
        <v>9900</v>
      </c>
    </row>
    <row r="24" spans="3:17" ht="12.75">
      <c r="C24" s="202" t="s">
        <v>257</v>
      </c>
      <c r="D24" s="202" t="s">
        <v>258</v>
      </c>
      <c r="E24" s="203">
        <f>E21*0.15*0.8</f>
        <v>1440</v>
      </c>
      <c r="F24" s="203">
        <v>0</v>
      </c>
      <c r="G24" s="203">
        <v>0</v>
      </c>
      <c r="H24" s="203">
        <v>0</v>
      </c>
      <c r="I24" s="203">
        <v>0</v>
      </c>
      <c r="J24" s="203">
        <v>0</v>
      </c>
      <c r="K24" s="203">
        <v>0</v>
      </c>
      <c r="L24" s="203">
        <v>0</v>
      </c>
      <c r="M24" s="203">
        <v>0</v>
      </c>
      <c r="N24" s="203">
        <f>N21*0.15*0.8</f>
        <v>1440</v>
      </c>
      <c r="O24" s="203">
        <f>O21*0.15*0.8</f>
        <v>1440</v>
      </c>
      <c r="P24" s="203">
        <f>P21*0.15*0.8</f>
        <v>1440</v>
      </c>
      <c r="Q24" s="204">
        <f t="shared" si="0"/>
        <v>5760</v>
      </c>
    </row>
    <row r="25" spans="3:17" ht="12.75">
      <c r="C25" s="202" t="s">
        <v>259</v>
      </c>
      <c r="D25" s="202" t="s">
        <v>260</v>
      </c>
      <c r="E25" s="203">
        <v>0</v>
      </c>
      <c r="F25" s="203">
        <v>0</v>
      </c>
      <c r="G25" s="203">
        <v>0</v>
      </c>
      <c r="H25" s="203">
        <v>0</v>
      </c>
      <c r="I25" s="203">
        <v>0</v>
      </c>
      <c r="J25" s="203">
        <v>0</v>
      </c>
      <c r="K25" s="203">
        <v>0</v>
      </c>
      <c r="L25" s="203">
        <v>0</v>
      </c>
      <c r="M25" s="203">
        <v>0</v>
      </c>
      <c r="N25" s="203">
        <v>0</v>
      </c>
      <c r="O25" s="203">
        <v>0</v>
      </c>
      <c r="P25" s="203">
        <v>0</v>
      </c>
      <c r="Q25" s="204">
        <f t="shared" si="0"/>
        <v>0</v>
      </c>
    </row>
    <row r="26" spans="3:17" ht="12.75">
      <c r="C26" s="205" t="s">
        <v>261</v>
      </c>
      <c r="D26" s="166"/>
      <c r="E26" s="166"/>
      <c r="F26" s="166"/>
      <c r="G26" s="166"/>
      <c r="H26" s="166"/>
      <c r="I26" s="166"/>
      <c r="J26" s="166"/>
      <c r="K26" s="166"/>
      <c r="L26" s="166"/>
      <c r="M26" s="166"/>
      <c r="N26" s="166"/>
      <c r="O26" s="166"/>
      <c r="P26" s="166"/>
      <c r="Q26" s="166"/>
    </row>
    <row r="27" spans="3:17" ht="12.75">
      <c r="C27" s="205" t="s">
        <v>262</v>
      </c>
      <c r="D27" s="166"/>
      <c r="E27" s="166"/>
      <c r="F27" s="166"/>
      <c r="G27" s="166"/>
      <c r="H27" s="166"/>
      <c r="I27" s="166"/>
      <c r="J27" s="166"/>
      <c r="K27" s="166"/>
      <c r="L27" s="166"/>
      <c r="M27" s="166"/>
      <c r="N27" s="166"/>
      <c r="O27" s="166"/>
      <c r="P27" s="166"/>
      <c r="Q27" s="166"/>
    </row>
    <row r="28" spans="3:17" ht="12.75">
      <c r="C28" s="205" t="s">
        <v>263</v>
      </c>
      <c r="D28" s="166"/>
      <c r="E28" s="166"/>
      <c r="F28" s="166"/>
      <c r="G28" s="166"/>
      <c r="H28" s="166"/>
      <c r="I28" s="166"/>
      <c r="J28" s="166"/>
      <c r="K28" s="166"/>
      <c r="L28" s="166"/>
      <c r="M28" s="166"/>
      <c r="N28" s="166"/>
      <c r="O28" s="166"/>
      <c r="P28" s="166"/>
      <c r="Q28" s="166"/>
    </row>
    <row r="29" spans="3:17" ht="12.75">
      <c r="C29" s="206"/>
      <c r="D29" s="166"/>
      <c r="E29" s="166"/>
      <c r="F29" s="166"/>
      <c r="G29" s="166"/>
      <c r="H29" s="166"/>
      <c r="I29" s="166"/>
      <c r="J29" s="166"/>
      <c r="K29" s="166"/>
      <c r="L29" s="166"/>
      <c r="M29" s="166"/>
      <c r="N29" s="166"/>
      <c r="O29" s="166"/>
      <c r="P29" s="166"/>
      <c r="Q29" s="166"/>
    </row>
    <row r="30" spans="3:16" ht="12.75">
      <c r="C30" s="207" t="s">
        <v>264</v>
      </c>
      <c r="D30" s="207"/>
      <c r="F30" s="208"/>
      <c r="G30" s="207" t="s">
        <v>265</v>
      </c>
      <c r="M30" s="209"/>
      <c r="N30" s="209" t="s">
        <v>156</v>
      </c>
      <c r="P30" s="210"/>
    </row>
    <row r="31" spans="3:27" ht="13.5">
      <c r="C31" s="211" t="s">
        <v>266</v>
      </c>
      <c r="D31" s="211" t="s">
        <v>267</v>
      </c>
      <c r="E31" s="212">
        <v>0.9</v>
      </c>
      <c r="G31" s="546" t="s">
        <v>268</v>
      </c>
      <c r="H31" s="547"/>
      <c r="I31" s="548"/>
      <c r="J31" s="213" t="s">
        <v>269</v>
      </c>
      <c r="K31" s="214">
        <v>40.6</v>
      </c>
      <c r="L31" s="215" t="s">
        <v>270</v>
      </c>
      <c r="N31" s="216" t="s">
        <v>157</v>
      </c>
      <c r="O31" s="217" t="s">
        <v>271</v>
      </c>
      <c r="P31" s="218">
        <v>0.252</v>
      </c>
      <c r="Q31" s="219" t="s">
        <v>158</v>
      </c>
      <c r="AA31" s="210"/>
    </row>
    <row r="32" spans="3:27" ht="13.5">
      <c r="C32" s="211" t="s">
        <v>272</v>
      </c>
      <c r="D32" s="211" t="s">
        <v>273</v>
      </c>
      <c r="E32" s="212">
        <v>0.85</v>
      </c>
      <c r="G32" s="549" t="s">
        <v>274</v>
      </c>
      <c r="H32" s="549"/>
      <c r="I32" s="549"/>
      <c r="J32" s="213" t="s">
        <v>275</v>
      </c>
      <c r="K32" s="214">
        <v>45</v>
      </c>
      <c r="L32" s="215" t="s">
        <v>276</v>
      </c>
      <c r="N32" s="216" t="s">
        <v>159</v>
      </c>
      <c r="O32" s="217" t="s">
        <v>277</v>
      </c>
      <c r="P32" s="219">
        <v>0.0258</v>
      </c>
      <c r="Q32" s="219" t="s">
        <v>278</v>
      </c>
      <c r="AA32" s="210"/>
    </row>
    <row r="33" spans="3:27" ht="13.5">
      <c r="C33" s="211" t="s">
        <v>279</v>
      </c>
      <c r="D33" s="211" t="s">
        <v>280</v>
      </c>
      <c r="E33" s="220">
        <v>1.3</v>
      </c>
      <c r="G33" s="549" t="s">
        <v>281</v>
      </c>
      <c r="H33" s="549"/>
      <c r="I33" s="549"/>
      <c r="J33" s="213" t="s">
        <v>282</v>
      </c>
      <c r="K33" s="221">
        <f>K32/K31</f>
        <v>1.108374384236453</v>
      </c>
      <c r="L33" s="174"/>
      <c r="N33" s="156" t="s">
        <v>283</v>
      </c>
      <c r="AA33" s="222"/>
    </row>
    <row r="34" spans="3:27" ht="12.75">
      <c r="C34" s="223" t="s">
        <v>284</v>
      </c>
      <c r="D34" s="224"/>
      <c r="E34" s="225"/>
      <c r="G34" s="223" t="s">
        <v>285</v>
      </c>
      <c r="H34" s="226"/>
      <c r="I34" s="226"/>
      <c r="J34" s="227"/>
      <c r="K34" s="174"/>
      <c r="AA34" s="222"/>
    </row>
    <row r="35" spans="3:27" ht="12.75">
      <c r="C35" s="223"/>
      <c r="D35" s="224"/>
      <c r="E35" s="225"/>
      <c r="G35" s="226"/>
      <c r="H35" s="226"/>
      <c r="I35" s="226"/>
      <c r="J35" s="227"/>
      <c r="K35" s="174"/>
      <c r="AA35" s="222"/>
    </row>
    <row r="36" spans="14:27" ht="12.75">
      <c r="N36" s="534" t="s">
        <v>447</v>
      </c>
      <c r="O36" s="534"/>
      <c r="P36" s="534"/>
      <c r="Q36" s="534"/>
      <c r="AA36" s="210"/>
    </row>
    <row r="37" spans="3:17" ht="12.75">
      <c r="C37" s="207" t="s">
        <v>286</v>
      </c>
      <c r="Q37" s="228" t="s">
        <v>287</v>
      </c>
    </row>
    <row r="38" spans="2:17" ht="13.5" customHeight="1" thickBot="1">
      <c r="B38" s="229"/>
      <c r="C38" s="535" t="s">
        <v>288</v>
      </c>
      <c r="D38" s="536"/>
      <c r="E38" s="199" t="str">
        <f aca="true" t="shared" si="4" ref="E38:P38">E17</f>
        <v>9月</v>
      </c>
      <c r="F38" s="199" t="str">
        <f t="shared" si="4"/>
        <v>10月</v>
      </c>
      <c r="G38" s="199" t="str">
        <f t="shared" si="4"/>
        <v>11月</v>
      </c>
      <c r="H38" s="199" t="str">
        <f t="shared" si="4"/>
        <v>12月</v>
      </c>
      <c r="I38" s="199" t="str">
        <f t="shared" si="4"/>
        <v>1月</v>
      </c>
      <c r="J38" s="199" t="str">
        <f t="shared" si="4"/>
        <v>2月</v>
      </c>
      <c r="K38" s="199" t="str">
        <f t="shared" si="4"/>
        <v>3月</v>
      </c>
      <c r="L38" s="199" t="str">
        <f t="shared" si="4"/>
        <v>4月</v>
      </c>
      <c r="M38" s="199" t="str">
        <f t="shared" si="4"/>
        <v>5月</v>
      </c>
      <c r="N38" s="199" t="str">
        <f t="shared" si="4"/>
        <v>6月</v>
      </c>
      <c r="O38" s="199" t="str">
        <f t="shared" si="4"/>
        <v>7月</v>
      </c>
      <c r="P38" s="199" t="str">
        <f t="shared" si="4"/>
        <v>8月</v>
      </c>
      <c r="Q38" s="230" t="s">
        <v>245</v>
      </c>
    </row>
    <row r="39" spans="2:17" ht="16.5" thickBot="1">
      <c r="B39" s="537" t="s">
        <v>289</v>
      </c>
      <c r="C39" s="202" t="s">
        <v>290</v>
      </c>
      <c r="D39" s="202" t="s">
        <v>291</v>
      </c>
      <c r="E39" s="231">
        <f aca="true" t="shared" si="5" ref="E39:P39">(E19-E20)*$P$31</f>
        <v>342.216</v>
      </c>
      <c r="F39" s="231">
        <f t="shared" si="5"/>
        <v>171.108</v>
      </c>
      <c r="G39" s="231">
        <f t="shared" si="5"/>
        <v>171.108</v>
      </c>
      <c r="H39" s="231">
        <f t="shared" si="5"/>
        <v>342.216</v>
      </c>
      <c r="I39" s="231">
        <f t="shared" si="5"/>
        <v>342.216</v>
      </c>
      <c r="J39" s="231">
        <f t="shared" si="5"/>
        <v>342.216</v>
      </c>
      <c r="K39" s="231">
        <f t="shared" si="5"/>
        <v>171.108</v>
      </c>
      <c r="L39" s="231">
        <f t="shared" si="5"/>
        <v>171.108</v>
      </c>
      <c r="M39" s="231">
        <f t="shared" si="5"/>
        <v>171.108</v>
      </c>
      <c r="N39" s="231">
        <f t="shared" si="5"/>
        <v>342.216</v>
      </c>
      <c r="O39" s="231">
        <f t="shared" si="5"/>
        <v>342.216</v>
      </c>
      <c r="P39" s="232">
        <f t="shared" si="5"/>
        <v>342.216</v>
      </c>
      <c r="Q39" s="233">
        <f aca="true" t="shared" si="6" ref="Q39:Q45">SUM(E39:P39)</f>
        <v>3251.0519999999997</v>
      </c>
    </row>
    <row r="40" spans="2:17" ht="12.75">
      <c r="B40" s="537"/>
      <c r="C40" s="202" t="s">
        <v>292</v>
      </c>
      <c r="D40" s="202" t="s">
        <v>293</v>
      </c>
      <c r="E40" s="231">
        <f aca="true" t="shared" si="7" ref="E40:P40">E22/$E$31*$K$33*$P$32</f>
        <v>57.19211822660098</v>
      </c>
      <c r="F40" s="231">
        <f t="shared" si="7"/>
        <v>28.59605911330049</v>
      </c>
      <c r="G40" s="231">
        <f t="shared" si="7"/>
        <v>28.59605911330049</v>
      </c>
      <c r="H40" s="231">
        <f t="shared" si="7"/>
        <v>57.19211822660098</v>
      </c>
      <c r="I40" s="231">
        <f t="shared" si="7"/>
        <v>57.19211822660098</v>
      </c>
      <c r="J40" s="231">
        <f t="shared" si="7"/>
        <v>57.19211822660098</v>
      </c>
      <c r="K40" s="231">
        <f t="shared" si="7"/>
        <v>28.59605911330049</v>
      </c>
      <c r="L40" s="231">
        <f t="shared" si="7"/>
        <v>28.59605911330049</v>
      </c>
      <c r="M40" s="231">
        <f t="shared" si="7"/>
        <v>28.59605911330049</v>
      </c>
      <c r="N40" s="231">
        <f t="shared" si="7"/>
        <v>57.19211822660098</v>
      </c>
      <c r="O40" s="231">
        <f t="shared" si="7"/>
        <v>57.19211822660098</v>
      </c>
      <c r="P40" s="231">
        <f t="shared" si="7"/>
        <v>57.19211822660098</v>
      </c>
      <c r="Q40" s="234">
        <f t="shared" si="6"/>
        <v>543.3251231527094</v>
      </c>
    </row>
    <row r="41" spans="2:17" ht="12.75">
      <c r="B41" s="537"/>
      <c r="C41" s="202" t="s">
        <v>294</v>
      </c>
      <c r="D41" s="202" t="s">
        <v>295</v>
      </c>
      <c r="E41" s="231">
        <f>E23/$E$32*$K$33*$P$32</f>
        <v>0</v>
      </c>
      <c r="F41" s="231">
        <f>F23/$E$32*$K$33*$P$32</f>
        <v>30.27818023761228</v>
      </c>
      <c r="G41" s="231">
        <f>G23/$E$32*$K$33*$P$32</f>
        <v>30.27818023761228</v>
      </c>
      <c r="H41" s="231">
        <f>H23/$E$32*$K$33*$P$32</f>
        <v>60.55636047522456</v>
      </c>
      <c r="I41" s="231">
        <f aca="true" t="shared" si="8" ref="I41:P41">I23/$E$32*$K$33*$P$32</f>
        <v>60.55636047522456</v>
      </c>
      <c r="J41" s="231">
        <f t="shared" si="8"/>
        <v>60.55636047522456</v>
      </c>
      <c r="K41" s="231">
        <f t="shared" si="8"/>
        <v>30.27818023761228</v>
      </c>
      <c r="L41" s="231">
        <f t="shared" si="8"/>
        <v>30.27818023761228</v>
      </c>
      <c r="M41" s="231">
        <f t="shared" si="8"/>
        <v>30.27818023761228</v>
      </c>
      <c r="N41" s="231">
        <f t="shared" si="8"/>
        <v>0</v>
      </c>
      <c r="O41" s="231">
        <f t="shared" si="8"/>
        <v>0</v>
      </c>
      <c r="P41" s="231">
        <f t="shared" si="8"/>
        <v>0</v>
      </c>
      <c r="Q41" s="235">
        <f t="shared" si="6"/>
        <v>333.0599826137351</v>
      </c>
    </row>
    <row r="42" spans="2:17" ht="13.5" thickBot="1">
      <c r="B42" s="537"/>
      <c r="C42" s="202" t="s">
        <v>296</v>
      </c>
      <c r="D42" s="202" t="s">
        <v>297</v>
      </c>
      <c r="E42" s="231">
        <f>E24/$E$33*$K$33*$P$32</f>
        <v>31.675634710117464</v>
      </c>
      <c r="F42" s="231">
        <f>F24/$E$33*$K$33*$P$32</f>
        <v>0</v>
      </c>
      <c r="G42" s="231">
        <f>G24/$E$33*$K$33*$P$32</f>
        <v>0</v>
      </c>
      <c r="H42" s="231">
        <f>H24/$E$33*$K$33*$P$32</f>
        <v>0</v>
      </c>
      <c r="I42" s="231">
        <f aca="true" t="shared" si="9" ref="I42:P42">I24/$E$33*$K$33*$P$32</f>
        <v>0</v>
      </c>
      <c r="J42" s="231">
        <f t="shared" si="9"/>
        <v>0</v>
      </c>
      <c r="K42" s="231">
        <f t="shared" si="9"/>
        <v>0</v>
      </c>
      <c r="L42" s="231">
        <f t="shared" si="9"/>
        <v>0</v>
      </c>
      <c r="M42" s="231">
        <f t="shared" si="9"/>
        <v>0</v>
      </c>
      <c r="N42" s="231">
        <f t="shared" si="9"/>
        <v>31.675634710117464</v>
      </c>
      <c r="O42" s="231">
        <f t="shared" si="9"/>
        <v>31.675634710117464</v>
      </c>
      <c r="P42" s="231">
        <f t="shared" si="9"/>
        <v>31.675634710117464</v>
      </c>
      <c r="Q42" s="236">
        <f t="shared" si="6"/>
        <v>126.70253884046986</v>
      </c>
    </row>
    <row r="43" spans="2:17" ht="16.5" thickBot="1">
      <c r="B43" s="537"/>
      <c r="C43" s="202" t="s">
        <v>245</v>
      </c>
      <c r="D43" s="202" t="s">
        <v>298</v>
      </c>
      <c r="E43" s="231">
        <f>SUM(E40:E42)</f>
        <v>88.86775293671845</v>
      </c>
      <c r="F43" s="231">
        <f aca="true" t="shared" si="10" ref="F43:P43">SUM(F40:F42)</f>
        <v>58.874239350912774</v>
      </c>
      <c r="G43" s="231">
        <f t="shared" si="10"/>
        <v>58.874239350912774</v>
      </c>
      <c r="H43" s="231">
        <f t="shared" si="10"/>
        <v>117.74847870182555</v>
      </c>
      <c r="I43" s="231">
        <f t="shared" si="10"/>
        <v>117.74847870182555</v>
      </c>
      <c r="J43" s="231">
        <f t="shared" si="10"/>
        <v>117.74847870182555</v>
      </c>
      <c r="K43" s="231">
        <f t="shared" si="10"/>
        <v>58.874239350912774</v>
      </c>
      <c r="L43" s="231">
        <f t="shared" si="10"/>
        <v>58.874239350912774</v>
      </c>
      <c r="M43" s="231">
        <f t="shared" si="10"/>
        <v>58.874239350912774</v>
      </c>
      <c r="N43" s="231">
        <f t="shared" si="10"/>
        <v>88.86775293671845</v>
      </c>
      <c r="O43" s="231">
        <f t="shared" si="10"/>
        <v>88.86775293671845</v>
      </c>
      <c r="P43" s="232">
        <f t="shared" si="10"/>
        <v>88.86775293671845</v>
      </c>
      <c r="Q43" s="233">
        <f t="shared" si="6"/>
        <v>1003.0876446069146</v>
      </c>
    </row>
    <row r="44" spans="2:17" ht="59.25" customHeight="1" thickBot="1">
      <c r="B44" s="538" t="s">
        <v>299</v>
      </c>
      <c r="C44" s="202" t="s">
        <v>300</v>
      </c>
      <c r="D44" s="202" t="s">
        <v>301</v>
      </c>
      <c r="E44" s="231">
        <f aca="true" t="shared" si="11" ref="E44:P44">E21*$K$33*$P$32</f>
        <v>343.15270935960586</v>
      </c>
      <c r="F44" s="231">
        <f t="shared" si="11"/>
        <v>171.57635467980293</v>
      </c>
      <c r="G44" s="231">
        <f t="shared" si="11"/>
        <v>171.57635467980293</v>
      </c>
      <c r="H44" s="231">
        <f t="shared" si="11"/>
        <v>343.15270935960586</v>
      </c>
      <c r="I44" s="231">
        <f t="shared" si="11"/>
        <v>343.15270935960586</v>
      </c>
      <c r="J44" s="231">
        <f t="shared" si="11"/>
        <v>343.15270935960586</v>
      </c>
      <c r="K44" s="231">
        <f t="shared" si="11"/>
        <v>171.57635467980293</v>
      </c>
      <c r="L44" s="231">
        <f t="shared" si="11"/>
        <v>171.57635467980293</v>
      </c>
      <c r="M44" s="231">
        <f t="shared" si="11"/>
        <v>171.57635467980293</v>
      </c>
      <c r="N44" s="231">
        <f t="shared" si="11"/>
        <v>343.15270935960586</v>
      </c>
      <c r="O44" s="231">
        <f t="shared" si="11"/>
        <v>343.15270935960586</v>
      </c>
      <c r="P44" s="232">
        <f t="shared" si="11"/>
        <v>343.15270935960586</v>
      </c>
      <c r="Q44" s="233">
        <f t="shared" si="6"/>
        <v>3259.9507389162563</v>
      </c>
    </row>
    <row r="45" spans="2:17" ht="16.5" thickBot="1">
      <c r="B45" s="538"/>
      <c r="C45" s="237" t="s">
        <v>302</v>
      </c>
      <c r="D45" s="202" t="s">
        <v>303</v>
      </c>
      <c r="E45" s="231">
        <f>E25*$K$33*$P$32</f>
        <v>0</v>
      </c>
      <c r="F45" s="231">
        <f>F25*$K$33*$P$32</f>
        <v>0</v>
      </c>
      <c r="G45" s="231">
        <f>G25*$K$33*$P$32</f>
        <v>0</v>
      </c>
      <c r="H45" s="231">
        <f>H25*$K$33*$P$32</f>
        <v>0</v>
      </c>
      <c r="I45" s="231">
        <f>I25*$K$33*$P$32</f>
        <v>0</v>
      </c>
      <c r="J45" s="231">
        <f aca="true" t="shared" si="12" ref="J45:P45">J25*$K$33*$P$32</f>
        <v>0</v>
      </c>
      <c r="K45" s="231">
        <f t="shared" si="12"/>
        <v>0</v>
      </c>
      <c r="L45" s="231">
        <f t="shared" si="12"/>
        <v>0</v>
      </c>
      <c r="M45" s="231">
        <f t="shared" si="12"/>
        <v>0</v>
      </c>
      <c r="N45" s="231">
        <f t="shared" si="12"/>
        <v>0</v>
      </c>
      <c r="O45" s="231">
        <f t="shared" si="12"/>
        <v>0</v>
      </c>
      <c r="P45" s="231">
        <f t="shared" si="12"/>
        <v>0</v>
      </c>
      <c r="Q45" s="233">
        <f t="shared" si="6"/>
        <v>0</v>
      </c>
    </row>
    <row r="46" spans="3:17" ht="16.5" thickBot="1">
      <c r="C46" s="237" t="s">
        <v>304</v>
      </c>
      <c r="D46" s="237" t="s">
        <v>305</v>
      </c>
      <c r="E46" s="238">
        <f aca="true" t="shared" si="13" ref="E46:P46">(E39+E43-(E44+E45))/(E39+E43)</f>
        <v>0.20397670517176866</v>
      </c>
      <c r="F46" s="238">
        <f t="shared" si="13"/>
        <v>0.2539582397142966</v>
      </c>
      <c r="G46" s="238">
        <f t="shared" si="13"/>
        <v>0.2539582397142966</v>
      </c>
      <c r="H46" s="238">
        <f t="shared" si="13"/>
        <v>0.2539582397142966</v>
      </c>
      <c r="I46" s="238">
        <f t="shared" si="13"/>
        <v>0.2539582397142966</v>
      </c>
      <c r="J46" s="238">
        <f t="shared" si="13"/>
        <v>0.2539582397142966</v>
      </c>
      <c r="K46" s="238">
        <f t="shared" si="13"/>
        <v>0.2539582397142966</v>
      </c>
      <c r="L46" s="238">
        <f t="shared" si="13"/>
        <v>0.2539582397142966</v>
      </c>
      <c r="M46" s="238">
        <f t="shared" si="13"/>
        <v>0.2539582397142966</v>
      </c>
      <c r="N46" s="238">
        <f t="shared" si="13"/>
        <v>0.20397670517176866</v>
      </c>
      <c r="O46" s="238">
        <f t="shared" si="13"/>
        <v>0.20397670517176866</v>
      </c>
      <c r="P46" s="239">
        <f t="shared" si="13"/>
        <v>0.20397670517176866</v>
      </c>
      <c r="Q46" s="240">
        <f>(Q39+Q43-(Q44+Q45))/(Q39+Q43)</f>
        <v>0.2336991703953624</v>
      </c>
    </row>
    <row r="47" spans="3:17" ht="4.5" customHeight="1">
      <c r="C47" s="241"/>
      <c r="D47" s="241"/>
      <c r="E47" s="242"/>
      <c r="F47" s="242"/>
      <c r="G47" s="242"/>
      <c r="H47" s="242"/>
      <c r="I47" s="242"/>
      <c r="J47" s="242"/>
      <c r="K47" s="242"/>
      <c r="L47" s="242"/>
      <c r="M47" s="242"/>
      <c r="N47" s="242"/>
      <c r="O47" s="242"/>
      <c r="P47" s="242"/>
      <c r="Q47" s="242"/>
    </row>
    <row r="48" spans="2:17" ht="12.75">
      <c r="B48" s="207"/>
      <c r="C48" s="243" t="s">
        <v>306</v>
      </c>
      <c r="D48" s="243"/>
      <c r="E48" s="243"/>
      <c r="F48" s="243"/>
      <c r="G48" s="243"/>
      <c r="H48" s="243"/>
      <c r="I48" s="243"/>
      <c r="J48" s="243"/>
      <c r="K48" s="243"/>
      <c r="L48" s="243"/>
      <c r="M48" s="243"/>
      <c r="N48" s="243"/>
      <c r="O48" s="243"/>
      <c r="P48" s="243"/>
      <c r="Q48" s="243"/>
    </row>
    <row r="49" spans="2:17" ht="12.75">
      <c r="B49" s="195"/>
      <c r="C49" s="243" t="s">
        <v>307</v>
      </c>
      <c r="D49" s="243"/>
      <c r="E49" s="244"/>
      <c r="F49" s="245"/>
      <c r="G49" s="243" t="s">
        <v>308</v>
      </c>
      <c r="H49" s="243"/>
      <c r="I49" s="244"/>
      <c r="J49" s="245"/>
      <c r="K49" s="245"/>
      <c r="L49" s="245"/>
      <c r="M49" s="245"/>
      <c r="N49" s="245"/>
      <c r="O49" s="245"/>
      <c r="P49" s="245"/>
      <c r="Q49" s="245"/>
    </row>
    <row r="50" spans="2:17" ht="15.75">
      <c r="B50" s="195"/>
      <c r="C50" s="246" t="s">
        <v>309</v>
      </c>
      <c r="D50" s="246" t="s">
        <v>310</v>
      </c>
      <c r="E50" s="203"/>
      <c r="F50" s="245"/>
      <c r="G50" s="531" t="s">
        <v>311</v>
      </c>
      <c r="H50" s="532"/>
      <c r="I50" s="532"/>
      <c r="J50" s="532"/>
      <c r="K50" s="532"/>
      <c r="L50" s="533"/>
      <c r="M50" s="531" t="s">
        <v>312</v>
      </c>
      <c r="N50" s="532"/>
      <c r="O50" s="533"/>
      <c r="P50" s="247">
        <f>E55+Q39+Q43-(Q44+Q45)</f>
        <v>994.1889056906575</v>
      </c>
      <c r="Q50" s="245"/>
    </row>
    <row r="51" spans="2:17" ht="16.5" customHeight="1">
      <c r="B51" s="195"/>
      <c r="C51" s="246" t="s">
        <v>313</v>
      </c>
      <c r="D51" s="246" t="s">
        <v>314</v>
      </c>
      <c r="E51" s="203"/>
      <c r="F51" s="245"/>
      <c r="G51" s="248"/>
      <c r="H51" s="248"/>
      <c r="I51" s="248"/>
      <c r="J51" s="248"/>
      <c r="K51" s="248"/>
      <c r="L51" s="248"/>
      <c r="M51" s="248"/>
      <c r="N51" s="249"/>
      <c r="O51" s="250"/>
      <c r="P51" s="251"/>
      <c r="Q51" s="251"/>
    </row>
    <row r="52" spans="2:17" ht="12.75">
      <c r="B52" s="195"/>
      <c r="C52" s="246" t="s">
        <v>315</v>
      </c>
      <c r="D52" s="246" t="s">
        <v>316</v>
      </c>
      <c r="E52" s="203"/>
      <c r="F52" s="245"/>
      <c r="G52" s="252" t="s">
        <v>317</v>
      </c>
      <c r="H52" s="252"/>
      <c r="I52" s="252"/>
      <c r="J52" s="252"/>
      <c r="K52" s="252"/>
      <c r="L52" s="253"/>
      <c r="M52" s="253"/>
      <c r="N52" s="254"/>
      <c r="O52" s="250"/>
      <c r="P52" s="251"/>
      <c r="Q52" s="251"/>
    </row>
    <row r="53" spans="2:17" ht="15.75">
      <c r="B53" s="195"/>
      <c r="C53" s="246" t="s">
        <v>318</v>
      </c>
      <c r="D53" s="246" t="s">
        <v>319</v>
      </c>
      <c r="E53" s="203"/>
      <c r="F53" s="245"/>
      <c r="G53" s="531" t="s">
        <v>320</v>
      </c>
      <c r="H53" s="532"/>
      <c r="I53" s="533"/>
      <c r="J53" s="238">
        <f>(P50-E55)/P50</f>
        <v>1</v>
      </c>
      <c r="K53" s="253"/>
      <c r="L53" s="253"/>
      <c r="M53" s="253"/>
      <c r="N53" s="254"/>
      <c r="O53" s="255"/>
      <c r="P53" s="251"/>
      <c r="Q53" s="251"/>
    </row>
    <row r="54" spans="2:17" ht="12.75">
      <c r="B54" s="195"/>
      <c r="C54" s="246" t="s">
        <v>321</v>
      </c>
      <c r="D54" s="246" t="s">
        <v>322</v>
      </c>
      <c r="E54" s="203"/>
      <c r="F54" s="245"/>
      <c r="G54" s="253"/>
      <c r="H54" s="253"/>
      <c r="I54" s="253"/>
      <c r="J54" s="253"/>
      <c r="K54" s="253"/>
      <c r="L54" s="253"/>
      <c r="M54" s="253"/>
      <c r="N54" s="254"/>
      <c r="O54" s="256"/>
      <c r="P54" s="257"/>
      <c r="Q54" s="257"/>
    </row>
    <row r="55" spans="3:17" ht="15.75">
      <c r="C55" s="246" t="s">
        <v>323</v>
      </c>
      <c r="D55" s="246" t="s">
        <v>324</v>
      </c>
      <c r="E55" s="247">
        <f>E50*$P$31+(E51+E52+E53+E54)*$P$32</f>
        <v>0</v>
      </c>
      <c r="F55" s="244"/>
      <c r="G55" s="253"/>
      <c r="H55" s="253"/>
      <c r="I55" s="253"/>
      <c r="J55" s="253"/>
      <c r="K55" s="253"/>
      <c r="L55" s="253"/>
      <c r="M55" s="253"/>
      <c r="N55" s="254"/>
      <c r="O55" s="244"/>
      <c r="P55" s="244"/>
      <c r="Q55" s="244"/>
    </row>
    <row r="56" ht="13.5" customHeight="1">
      <c r="C56" s="292" t="s">
        <v>389</v>
      </c>
    </row>
    <row r="80" ht="12">
      <c r="C80" s="290"/>
    </row>
  </sheetData>
  <sheetProtection/>
  <mergeCells count="13">
    <mergeCell ref="N1:O1"/>
    <mergeCell ref="P1:Q1"/>
    <mergeCell ref="C17:D18"/>
    <mergeCell ref="G31:I31"/>
    <mergeCell ref="G32:I32"/>
    <mergeCell ref="G33:I33"/>
    <mergeCell ref="G53:I53"/>
    <mergeCell ref="N36:Q36"/>
    <mergeCell ref="C38:D38"/>
    <mergeCell ref="B39:B43"/>
    <mergeCell ref="B44:B45"/>
    <mergeCell ref="G50:L50"/>
    <mergeCell ref="M50:O50"/>
  </mergeCells>
  <printOptions/>
  <pageMargins left="0.6299212598425197" right="0.4330708661417323" top="0.2362204724409449" bottom="0.07874015748031496" header="0.2362204724409449" footer="0.03937007874015748"/>
  <pageSetup fitToHeight="1" fitToWidth="1" horizontalDpi="600" verticalDpi="600" orientation="landscape" paperSize="9" scale="71" r:id="rId2"/>
  <headerFooter>
    <oddFooter>&amp;C&amp;P</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B1:AA80"/>
  <sheetViews>
    <sheetView zoomScaleSheetLayoutView="100" workbookViewId="0" topLeftCell="A1">
      <selection activeCell="D6" sqref="D6"/>
    </sheetView>
  </sheetViews>
  <sheetFormatPr defaultColWidth="9.00390625" defaultRowHeight="13.5"/>
  <cols>
    <col min="1" max="1" width="0.5" style="156" customWidth="1"/>
    <col min="2" max="2" width="4.875" style="156" customWidth="1"/>
    <col min="3" max="3" width="33.875" style="156" customWidth="1"/>
    <col min="4" max="4" width="33.75390625" style="156" customWidth="1"/>
    <col min="5" max="17" width="8.00390625" style="156" customWidth="1"/>
    <col min="18" max="22" width="9.00390625" style="156" customWidth="1"/>
    <col min="23" max="16384" width="9.00390625" style="156" customWidth="1"/>
  </cols>
  <sheetData>
    <row r="1" spans="3:17" ht="19.5" customHeight="1">
      <c r="C1" s="165" t="s">
        <v>325</v>
      </c>
      <c r="D1" s="166"/>
      <c r="N1" s="539" t="s">
        <v>326</v>
      </c>
      <c r="O1" s="540"/>
      <c r="P1" s="541" t="s">
        <v>391</v>
      </c>
      <c r="Q1" s="541"/>
    </row>
    <row r="2" spans="2:17" ht="12.75">
      <c r="B2" s="167"/>
      <c r="C2" s="168"/>
      <c r="D2" s="168" t="s">
        <v>217</v>
      </c>
      <c r="E2" s="168"/>
      <c r="F2" s="168"/>
      <c r="G2" s="169"/>
      <c r="H2" s="169"/>
      <c r="I2" s="170" t="s">
        <v>218</v>
      </c>
      <c r="J2" s="168"/>
      <c r="K2" s="168" t="s">
        <v>219</v>
      </c>
      <c r="L2" s="168"/>
      <c r="M2" s="168"/>
      <c r="N2" s="168"/>
      <c r="O2" s="168"/>
      <c r="P2" s="168"/>
      <c r="Q2" s="171"/>
    </row>
    <row r="3" spans="2:17" ht="13.5" thickBot="1">
      <c r="B3" s="172"/>
      <c r="C3" s="173"/>
      <c r="D3" s="173"/>
      <c r="E3" s="173"/>
      <c r="F3" s="173"/>
      <c r="G3" s="174"/>
      <c r="H3" s="174"/>
      <c r="I3" s="175"/>
      <c r="J3" s="173"/>
      <c r="K3" s="173"/>
      <c r="L3" s="173"/>
      <c r="M3" s="173"/>
      <c r="N3" s="173"/>
      <c r="O3" s="173"/>
      <c r="P3" s="173"/>
      <c r="Q3" s="176"/>
    </row>
    <row r="4" spans="2:17" ht="21" thickBot="1">
      <c r="B4" s="172"/>
      <c r="C4" s="177"/>
      <c r="D4" s="174"/>
      <c r="E4" s="174"/>
      <c r="F4" s="173"/>
      <c r="G4" s="174"/>
      <c r="H4" s="174"/>
      <c r="I4" s="178" t="s">
        <v>220</v>
      </c>
      <c r="J4" s="173"/>
      <c r="K4" s="179" t="s">
        <v>221</v>
      </c>
      <c r="L4" s="180"/>
      <c r="M4" s="173"/>
      <c r="N4" s="173"/>
      <c r="O4" s="177" t="s">
        <v>327</v>
      </c>
      <c r="P4" s="181">
        <f>Q51</f>
        <v>2566.6199999999994</v>
      </c>
      <c r="Q4" s="176" t="s">
        <v>223</v>
      </c>
    </row>
    <row r="5" spans="2:17" ht="21" thickBot="1">
      <c r="B5" s="172"/>
      <c r="C5" s="177" t="s">
        <v>328</v>
      </c>
      <c r="D5" s="181">
        <f>Q56</f>
        <v>2633.697044334975</v>
      </c>
      <c r="E5" s="173" t="s">
        <v>229</v>
      </c>
      <c r="F5" s="173"/>
      <c r="G5" s="174"/>
      <c r="H5" s="174"/>
      <c r="I5" s="175"/>
      <c r="J5" s="173"/>
      <c r="K5" s="173"/>
      <c r="L5" s="173"/>
      <c r="M5" s="173"/>
      <c r="N5" s="173"/>
      <c r="O5" s="173"/>
      <c r="P5" s="173"/>
      <c r="Q5" s="176"/>
    </row>
    <row r="6" spans="2:17" ht="20.25" customHeight="1" thickBot="1">
      <c r="B6" s="172"/>
      <c r="C6" s="173"/>
      <c r="D6" s="182" t="s">
        <v>329</v>
      </c>
      <c r="E6" s="173"/>
      <c r="F6" s="173"/>
      <c r="G6" s="174"/>
      <c r="H6" s="174"/>
      <c r="I6" s="178" t="s">
        <v>226</v>
      </c>
      <c r="J6" s="173"/>
      <c r="K6" s="179" t="s">
        <v>227</v>
      </c>
      <c r="L6" s="180"/>
      <c r="M6" s="173"/>
      <c r="N6" s="173"/>
      <c r="O6" s="174"/>
      <c r="P6" s="174"/>
      <c r="Q6" s="183"/>
    </row>
    <row r="7" spans="2:17" ht="21" thickBot="1">
      <c r="B7" s="172"/>
      <c r="C7" s="173"/>
      <c r="D7" s="173"/>
      <c r="E7" s="173"/>
      <c r="F7" s="173"/>
      <c r="G7" s="174"/>
      <c r="H7" s="174"/>
      <c r="I7" s="175"/>
      <c r="J7" s="173"/>
      <c r="K7" s="173"/>
      <c r="L7" s="173"/>
      <c r="M7" s="173"/>
      <c r="N7" s="173"/>
      <c r="O7" s="177" t="s">
        <v>330</v>
      </c>
      <c r="P7" s="181">
        <f>Q55</f>
        <v>798.30492499387</v>
      </c>
      <c r="Q7" s="176" t="s">
        <v>229</v>
      </c>
    </row>
    <row r="8" spans="2:17" ht="21" customHeight="1" thickBot="1">
      <c r="B8" s="172"/>
      <c r="C8" s="184" t="s">
        <v>230</v>
      </c>
      <c r="D8" s="173"/>
      <c r="E8" s="173"/>
      <c r="F8" s="173"/>
      <c r="G8" s="174"/>
      <c r="H8" s="174"/>
      <c r="I8" s="178" t="s">
        <v>231</v>
      </c>
      <c r="J8" s="173"/>
      <c r="K8" s="179" t="s">
        <v>232</v>
      </c>
      <c r="L8" s="180"/>
      <c r="M8" s="173"/>
      <c r="N8" s="173"/>
      <c r="O8" s="173"/>
      <c r="P8" s="173"/>
      <c r="Q8" s="176"/>
    </row>
    <row r="9" spans="2:17" ht="15" thickBot="1">
      <c r="B9" s="172"/>
      <c r="C9" s="173"/>
      <c r="D9" s="185" t="s">
        <v>331</v>
      </c>
      <c r="E9" s="173"/>
      <c r="F9" s="173"/>
      <c r="G9" s="173"/>
      <c r="H9" s="173"/>
      <c r="I9" s="173"/>
      <c r="J9" s="173"/>
      <c r="K9" s="173"/>
      <c r="L9" s="173"/>
      <c r="M9" s="173"/>
      <c r="N9" s="173"/>
      <c r="O9" s="173"/>
      <c r="P9" s="173"/>
      <c r="Q9" s="176"/>
    </row>
    <row r="10" spans="2:17" ht="18">
      <c r="B10" s="172"/>
      <c r="C10" s="177" t="s">
        <v>332</v>
      </c>
      <c r="D10" s="181">
        <f>Q57</f>
        <v>0</v>
      </c>
      <c r="E10" s="173" t="s">
        <v>229</v>
      </c>
      <c r="F10" s="173"/>
      <c r="G10" s="173"/>
      <c r="H10" s="173"/>
      <c r="I10" s="173"/>
      <c r="J10" s="173"/>
      <c r="K10" s="173"/>
      <c r="L10" s="173"/>
      <c r="M10" s="173"/>
      <c r="N10" s="173"/>
      <c r="O10" s="173"/>
      <c r="P10" s="173"/>
      <c r="Q10" s="176"/>
    </row>
    <row r="11" spans="2:17" ht="5.25" customHeight="1">
      <c r="B11" s="172"/>
      <c r="C11" s="177"/>
      <c r="D11" s="181"/>
      <c r="E11" s="173"/>
      <c r="F11" s="173"/>
      <c r="G11" s="173"/>
      <c r="H11" s="173"/>
      <c r="I11" s="173"/>
      <c r="J11" s="173"/>
      <c r="K11" s="173"/>
      <c r="L11" s="173"/>
      <c r="M11" s="173"/>
      <c r="N11" s="173"/>
      <c r="O11" s="173"/>
      <c r="P11" s="173"/>
      <c r="Q11" s="176"/>
    </row>
    <row r="12" spans="2:17" ht="14.25">
      <c r="B12" s="186" t="s">
        <v>333</v>
      </c>
      <c r="C12" s="187" t="s">
        <v>236</v>
      </c>
      <c r="D12" s="181"/>
      <c r="E12" s="173"/>
      <c r="F12" s="173"/>
      <c r="G12" s="173"/>
      <c r="H12" s="173"/>
      <c r="I12" s="173"/>
      <c r="J12" s="173"/>
      <c r="K12" s="173"/>
      <c r="L12" s="173"/>
      <c r="M12" s="173"/>
      <c r="N12" s="173"/>
      <c r="O12" s="173"/>
      <c r="P12" s="173"/>
      <c r="Q12" s="176"/>
    </row>
    <row r="13" spans="2:17" ht="14.25">
      <c r="B13" s="186"/>
      <c r="C13" s="188"/>
      <c r="D13" s="189"/>
      <c r="E13" s="189"/>
      <c r="F13" s="189"/>
      <c r="G13" s="189"/>
      <c r="H13" s="189"/>
      <c r="I13" s="189"/>
      <c r="J13" s="189"/>
      <c r="K13" s="189"/>
      <c r="L13" s="189"/>
      <c r="M13" s="189"/>
      <c r="N13" s="189"/>
      <c r="O13" s="189"/>
      <c r="P13" s="189"/>
      <c r="Q13" s="190"/>
    </row>
    <row r="14" spans="2:17" ht="12.75">
      <c r="B14" s="191"/>
      <c r="C14" s="192" t="s">
        <v>334</v>
      </c>
      <c r="D14" s="193"/>
      <c r="E14" s="193"/>
      <c r="F14" s="193"/>
      <c r="G14" s="193"/>
      <c r="H14" s="193"/>
      <c r="I14" s="193"/>
      <c r="J14" s="193"/>
      <c r="K14" s="193"/>
      <c r="L14" s="193"/>
      <c r="M14" s="193"/>
      <c r="N14" s="193"/>
      <c r="O14" s="193"/>
      <c r="P14" s="193"/>
      <c r="Q14" s="194"/>
    </row>
    <row r="15" spans="2:17" ht="12.75">
      <c r="B15" s="195"/>
      <c r="C15" s="196"/>
      <c r="D15" s="195"/>
      <c r="E15" s="195"/>
      <c r="F15" s="195"/>
      <c r="G15" s="195"/>
      <c r="H15" s="195"/>
      <c r="I15" s="195"/>
      <c r="J15" s="195"/>
      <c r="K15" s="195"/>
      <c r="L15" s="195"/>
      <c r="M15" s="195"/>
      <c r="N15" s="195"/>
      <c r="O15" s="195"/>
      <c r="P15" s="195"/>
      <c r="Q15" s="195"/>
    </row>
    <row r="16" spans="3:17" ht="12.75">
      <c r="C16" s="166" t="s">
        <v>335</v>
      </c>
      <c r="D16" s="197" t="s">
        <v>336</v>
      </c>
      <c r="H16" s="166"/>
      <c r="I16" s="166"/>
      <c r="J16" s="166"/>
      <c r="K16" s="166"/>
      <c r="L16" s="166"/>
      <c r="M16" s="166"/>
      <c r="N16" s="166"/>
      <c r="O16" s="166"/>
      <c r="P16" s="166"/>
      <c r="Q16" s="166"/>
    </row>
    <row r="17" spans="3:17" ht="12.75">
      <c r="C17" s="542" t="s">
        <v>240</v>
      </c>
      <c r="D17" s="543"/>
      <c r="E17" s="198" t="s">
        <v>241</v>
      </c>
      <c r="F17" s="198" t="s">
        <v>337</v>
      </c>
      <c r="G17" s="198" t="s">
        <v>243</v>
      </c>
      <c r="H17" s="198" t="s">
        <v>244</v>
      </c>
      <c r="I17" s="198" t="s">
        <v>148</v>
      </c>
      <c r="J17" s="198" t="s">
        <v>149</v>
      </c>
      <c r="K17" s="198" t="s">
        <v>150</v>
      </c>
      <c r="L17" s="198" t="s">
        <v>151</v>
      </c>
      <c r="M17" s="198" t="s">
        <v>152</v>
      </c>
      <c r="N17" s="198" t="s">
        <v>153</v>
      </c>
      <c r="O17" s="198" t="s">
        <v>154</v>
      </c>
      <c r="P17" s="198" t="s">
        <v>155</v>
      </c>
      <c r="Q17" s="199" t="s">
        <v>245</v>
      </c>
    </row>
    <row r="18" spans="3:17" ht="12.75">
      <c r="C18" s="544"/>
      <c r="D18" s="545"/>
      <c r="E18" s="200" t="s">
        <v>338</v>
      </c>
      <c r="F18" s="200" t="s">
        <v>338</v>
      </c>
      <c r="G18" s="200" t="s">
        <v>338</v>
      </c>
      <c r="H18" s="200" t="s">
        <v>338</v>
      </c>
      <c r="I18" s="200" t="s">
        <v>338</v>
      </c>
      <c r="J18" s="200" t="s">
        <v>338</v>
      </c>
      <c r="K18" s="200" t="s">
        <v>338</v>
      </c>
      <c r="L18" s="200" t="s">
        <v>338</v>
      </c>
      <c r="M18" s="200" t="s">
        <v>246</v>
      </c>
      <c r="N18" s="200" t="s">
        <v>246</v>
      </c>
      <c r="O18" s="200" t="s">
        <v>246</v>
      </c>
      <c r="P18" s="200" t="s">
        <v>246</v>
      </c>
      <c r="Q18" s="201"/>
    </row>
    <row r="19" spans="3:17" ht="12.75">
      <c r="C19" s="202" t="s">
        <v>247</v>
      </c>
      <c r="D19" s="202" t="s">
        <v>248</v>
      </c>
      <c r="E19" s="203">
        <f aca="true" t="shared" si="0" ref="E19:M19">1000*1*700/1000</f>
        <v>700</v>
      </c>
      <c r="F19" s="203">
        <f t="shared" si="0"/>
        <v>700</v>
      </c>
      <c r="G19" s="203">
        <f t="shared" si="0"/>
        <v>700</v>
      </c>
      <c r="H19" s="203">
        <f t="shared" si="0"/>
        <v>700</v>
      </c>
      <c r="I19" s="203">
        <f t="shared" si="0"/>
        <v>700</v>
      </c>
      <c r="J19" s="203">
        <f t="shared" si="0"/>
        <v>700</v>
      </c>
      <c r="K19" s="203">
        <f t="shared" si="0"/>
        <v>700</v>
      </c>
      <c r="L19" s="203">
        <f t="shared" si="0"/>
        <v>700</v>
      </c>
      <c r="M19" s="203">
        <f t="shared" si="0"/>
        <v>700</v>
      </c>
      <c r="N19" s="203">
        <f>1000*2*700/1000</f>
        <v>1400</v>
      </c>
      <c r="O19" s="203">
        <f>1000*2*700/1000</f>
        <v>1400</v>
      </c>
      <c r="P19" s="203">
        <f>1000*2*700/1000</f>
        <v>1400</v>
      </c>
      <c r="Q19" s="204">
        <f aca="true" t="shared" si="1" ref="Q19:Q25">SUM(E19:P19)</f>
        <v>10500</v>
      </c>
    </row>
    <row r="20" spans="3:17" ht="12.75">
      <c r="C20" s="202" t="s">
        <v>249</v>
      </c>
      <c r="D20" s="202" t="s">
        <v>339</v>
      </c>
      <c r="E20" s="203">
        <f aca="true" t="shared" si="2" ref="E20:M20">1000*1*0.03*700/1000</f>
        <v>21</v>
      </c>
      <c r="F20" s="203">
        <f t="shared" si="2"/>
        <v>21</v>
      </c>
      <c r="G20" s="203">
        <f t="shared" si="2"/>
        <v>21</v>
      </c>
      <c r="H20" s="203">
        <f t="shared" si="2"/>
        <v>21</v>
      </c>
      <c r="I20" s="203">
        <f t="shared" si="2"/>
        <v>21</v>
      </c>
      <c r="J20" s="203">
        <f t="shared" si="2"/>
        <v>21</v>
      </c>
      <c r="K20" s="203">
        <f t="shared" si="2"/>
        <v>21</v>
      </c>
      <c r="L20" s="203">
        <f t="shared" si="2"/>
        <v>21</v>
      </c>
      <c r="M20" s="203">
        <f t="shared" si="2"/>
        <v>21</v>
      </c>
      <c r="N20" s="203">
        <f>1000*2*0.03*700/1000</f>
        <v>42</v>
      </c>
      <c r="O20" s="203">
        <f>1000*2*0.03*700/1000</f>
        <v>42</v>
      </c>
      <c r="P20" s="203">
        <f>1000*2*0.03*700/1000</f>
        <v>42</v>
      </c>
      <c r="Q20" s="204">
        <f t="shared" si="1"/>
        <v>315</v>
      </c>
    </row>
    <row r="21" spans="3:17" ht="12.75">
      <c r="C21" s="202" t="s">
        <v>251</v>
      </c>
      <c r="D21" s="202" t="s">
        <v>340</v>
      </c>
      <c r="E21" s="203">
        <f aca="true" t="shared" si="3" ref="E21:L21">E19*3600/1000/(0.42)</f>
        <v>6000</v>
      </c>
      <c r="F21" s="203">
        <f t="shared" si="3"/>
        <v>6000</v>
      </c>
      <c r="G21" s="203">
        <f t="shared" si="3"/>
        <v>6000</v>
      </c>
      <c r="H21" s="203">
        <f t="shared" si="3"/>
        <v>6000</v>
      </c>
      <c r="I21" s="203">
        <f t="shared" si="3"/>
        <v>6000</v>
      </c>
      <c r="J21" s="203">
        <f t="shared" si="3"/>
        <v>6000</v>
      </c>
      <c r="K21" s="203">
        <f t="shared" si="3"/>
        <v>6000</v>
      </c>
      <c r="L21" s="203">
        <f t="shared" si="3"/>
        <v>6000</v>
      </c>
      <c r="M21" s="203">
        <f>M19*3600/1000/(0.4)</f>
        <v>6300</v>
      </c>
      <c r="N21" s="203">
        <f>N19*3600/1000/(0.4)</f>
        <v>12600</v>
      </c>
      <c r="O21" s="203">
        <f>O19*3600/1000/(0.4)</f>
        <v>12600</v>
      </c>
      <c r="P21" s="203">
        <f>P19*3600/1000/(0.4)</f>
        <v>12600</v>
      </c>
      <c r="Q21" s="204">
        <f t="shared" si="1"/>
        <v>92100</v>
      </c>
    </row>
    <row r="22" spans="3:17" ht="12.75">
      <c r="C22" s="202" t="s">
        <v>253</v>
      </c>
      <c r="D22" s="202" t="s">
        <v>341</v>
      </c>
      <c r="E22" s="203">
        <f>E21*0.15</f>
        <v>900</v>
      </c>
      <c r="F22" s="203">
        <f aca="true" t="shared" si="4" ref="F22:L22">F21*0.15</f>
        <v>900</v>
      </c>
      <c r="G22" s="203">
        <f t="shared" si="4"/>
        <v>900</v>
      </c>
      <c r="H22" s="203">
        <f t="shared" si="4"/>
        <v>900</v>
      </c>
      <c r="I22" s="203">
        <f t="shared" si="4"/>
        <v>900</v>
      </c>
      <c r="J22" s="203">
        <f t="shared" si="4"/>
        <v>900</v>
      </c>
      <c r="K22" s="203">
        <f t="shared" si="4"/>
        <v>900</v>
      </c>
      <c r="L22" s="203">
        <f t="shared" si="4"/>
        <v>900</v>
      </c>
      <c r="M22" s="203">
        <f>M21*0.15</f>
        <v>945</v>
      </c>
      <c r="N22" s="203">
        <f>N21*0.15</f>
        <v>1890</v>
      </c>
      <c r="O22" s="203">
        <f>O21*0.15</f>
        <v>1890</v>
      </c>
      <c r="P22" s="203">
        <f>P21*0.15</f>
        <v>1890</v>
      </c>
      <c r="Q22" s="204">
        <f t="shared" si="1"/>
        <v>13815</v>
      </c>
    </row>
    <row r="23" spans="3:17" ht="12.75">
      <c r="C23" s="202" t="s">
        <v>255</v>
      </c>
      <c r="D23" s="202" t="s">
        <v>342</v>
      </c>
      <c r="E23" s="203">
        <v>0</v>
      </c>
      <c r="F23" s="203">
        <f aca="true" t="shared" si="5" ref="F23:L23">F21*0.15</f>
        <v>900</v>
      </c>
      <c r="G23" s="203">
        <f t="shared" si="5"/>
        <v>900</v>
      </c>
      <c r="H23" s="203">
        <f t="shared" si="5"/>
        <v>900</v>
      </c>
      <c r="I23" s="203">
        <f t="shared" si="5"/>
        <v>900</v>
      </c>
      <c r="J23" s="203">
        <f t="shared" si="5"/>
        <v>900</v>
      </c>
      <c r="K23" s="203">
        <f t="shared" si="5"/>
        <v>900</v>
      </c>
      <c r="L23" s="203">
        <f t="shared" si="5"/>
        <v>900</v>
      </c>
      <c r="M23" s="203">
        <f>M21*0.15</f>
        <v>945</v>
      </c>
      <c r="N23" s="203">
        <v>0</v>
      </c>
      <c r="O23" s="203">
        <v>0</v>
      </c>
      <c r="P23" s="203">
        <v>0</v>
      </c>
      <c r="Q23" s="204">
        <f t="shared" si="1"/>
        <v>7245</v>
      </c>
    </row>
    <row r="24" spans="3:17" ht="12.75">
      <c r="C24" s="202" t="s">
        <v>257</v>
      </c>
      <c r="D24" s="202" t="s">
        <v>343</v>
      </c>
      <c r="E24" s="203">
        <f>E21*0.15*0.8</f>
        <v>720</v>
      </c>
      <c r="F24" s="203">
        <v>0</v>
      </c>
      <c r="G24" s="203">
        <v>0</v>
      </c>
      <c r="H24" s="203">
        <v>0</v>
      </c>
      <c r="I24" s="203">
        <v>0</v>
      </c>
      <c r="J24" s="203">
        <v>0</v>
      </c>
      <c r="K24" s="203">
        <v>0</v>
      </c>
      <c r="L24" s="203">
        <v>0</v>
      </c>
      <c r="M24" s="203">
        <v>0</v>
      </c>
      <c r="N24" s="203">
        <f>N21*0.15*0.8</f>
        <v>1512</v>
      </c>
      <c r="O24" s="203">
        <f>O21*0.15*0.8</f>
        <v>1512</v>
      </c>
      <c r="P24" s="203">
        <f>P21*0.15*0.8</f>
        <v>1512</v>
      </c>
      <c r="Q24" s="204">
        <f t="shared" si="1"/>
        <v>5256</v>
      </c>
    </row>
    <row r="25" spans="3:17" ht="12.75">
      <c r="C25" s="202" t="s">
        <v>344</v>
      </c>
      <c r="D25" s="202" t="s">
        <v>345</v>
      </c>
      <c r="E25" s="203">
        <v>0</v>
      </c>
      <c r="F25" s="203">
        <v>0</v>
      </c>
      <c r="G25" s="203">
        <v>0</v>
      </c>
      <c r="H25" s="203">
        <v>0</v>
      </c>
      <c r="I25" s="203">
        <v>0</v>
      </c>
      <c r="J25" s="203">
        <v>0</v>
      </c>
      <c r="K25" s="203">
        <v>0</v>
      </c>
      <c r="L25" s="203">
        <v>0</v>
      </c>
      <c r="M25" s="203">
        <v>0</v>
      </c>
      <c r="N25" s="203">
        <v>0</v>
      </c>
      <c r="O25" s="203">
        <v>0</v>
      </c>
      <c r="P25" s="203">
        <v>0</v>
      </c>
      <c r="Q25" s="204">
        <f t="shared" si="1"/>
        <v>0</v>
      </c>
    </row>
    <row r="26" spans="3:17" ht="12.75">
      <c r="C26" s="205" t="s">
        <v>261</v>
      </c>
      <c r="D26" s="166"/>
      <c r="E26" s="166"/>
      <c r="F26" s="166"/>
      <c r="G26" s="166"/>
      <c r="H26" s="166"/>
      <c r="I26" s="166"/>
      <c r="J26" s="166"/>
      <c r="K26" s="166"/>
      <c r="L26" s="166"/>
      <c r="M26" s="166"/>
      <c r="N26" s="166"/>
      <c r="O26" s="166"/>
      <c r="P26" s="166"/>
      <c r="Q26" s="166"/>
    </row>
    <row r="27" spans="3:17" ht="12.75">
      <c r="C27" s="205" t="s">
        <v>262</v>
      </c>
      <c r="D27" s="166"/>
      <c r="E27" s="166"/>
      <c r="F27" s="166"/>
      <c r="G27" s="166"/>
      <c r="H27" s="166"/>
      <c r="I27" s="166"/>
      <c r="J27" s="166"/>
      <c r="K27" s="166"/>
      <c r="L27" s="166"/>
      <c r="M27" s="166"/>
      <c r="N27" s="166"/>
      <c r="O27" s="166"/>
      <c r="P27" s="166"/>
      <c r="Q27" s="166"/>
    </row>
    <row r="28" spans="3:17" ht="14.25">
      <c r="C28" s="205" t="s">
        <v>263</v>
      </c>
      <c r="D28" s="166"/>
      <c r="E28" s="166"/>
      <c r="F28" s="166"/>
      <c r="G28" s="166"/>
      <c r="H28" s="166"/>
      <c r="I28" s="166"/>
      <c r="J28" s="166"/>
      <c r="K28" s="166"/>
      <c r="L28" s="166"/>
      <c r="M28" s="166"/>
      <c r="N28" s="166"/>
      <c r="O28" s="166"/>
      <c r="P28" s="166"/>
      <c r="Q28" s="166"/>
    </row>
    <row r="29" spans="3:17" ht="14.25">
      <c r="C29" s="206"/>
      <c r="D29" s="166"/>
      <c r="E29" s="166"/>
      <c r="F29" s="166"/>
      <c r="G29" s="166"/>
      <c r="H29" s="166"/>
      <c r="I29" s="166"/>
      <c r="J29" s="166"/>
      <c r="K29" s="166"/>
      <c r="L29" s="166"/>
      <c r="M29" s="166"/>
      <c r="N29" s="166"/>
      <c r="O29" s="166"/>
      <c r="P29" s="166"/>
      <c r="Q29" s="166"/>
    </row>
    <row r="30" spans="3:17" ht="12.75">
      <c r="C30" s="166" t="s">
        <v>346</v>
      </c>
      <c r="D30" s="258"/>
      <c r="H30" s="166"/>
      <c r="I30" s="166"/>
      <c r="J30" s="166"/>
      <c r="K30" s="166"/>
      <c r="L30" s="166"/>
      <c r="M30" s="166"/>
      <c r="N30" s="166"/>
      <c r="O30" s="166"/>
      <c r="P30" s="166"/>
      <c r="Q30" s="166"/>
    </row>
    <row r="31" spans="3:17" ht="12.75">
      <c r="C31" s="542" t="s">
        <v>347</v>
      </c>
      <c r="D31" s="543"/>
      <c r="E31" s="198" t="s">
        <v>241</v>
      </c>
      <c r="F31" s="198" t="s">
        <v>348</v>
      </c>
      <c r="G31" s="198" t="s">
        <v>349</v>
      </c>
      <c r="H31" s="198" t="s">
        <v>350</v>
      </c>
      <c r="I31" s="198" t="s">
        <v>148</v>
      </c>
      <c r="J31" s="198" t="s">
        <v>149</v>
      </c>
      <c r="K31" s="198" t="s">
        <v>150</v>
      </c>
      <c r="L31" s="198" t="s">
        <v>151</v>
      </c>
      <c r="M31" s="198" t="s">
        <v>152</v>
      </c>
      <c r="N31" s="198" t="s">
        <v>153</v>
      </c>
      <c r="O31" s="198" t="s">
        <v>154</v>
      </c>
      <c r="P31" s="198" t="s">
        <v>155</v>
      </c>
      <c r="Q31" s="199" t="s">
        <v>245</v>
      </c>
    </row>
    <row r="32" spans="3:17" ht="12.75">
      <c r="C32" s="544"/>
      <c r="D32" s="545"/>
      <c r="E32" s="200" t="s">
        <v>338</v>
      </c>
      <c r="F32" s="200" t="s">
        <v>338</v>
      </c>
      <c r="G32" s="200" t="s">
        <v>338</v>
      </c>
      <c r="H32" s="200" t="s">
        <v>338</v>
      </c>
      <c r="I32" s="200" t="s">
        <v>338</v>
      </c>
      <c r="J32" s="200" t="s">
        <v>338</v>
      </c>
      <c r="K32" s="200" t="s">
        <v>338</v>
      </c>
      <c r="L32" s="200" t="s">
        <v>338</v>
      </c>
      <c r="M32" s="200" t="s">
        <v>338</v>
      </c>
      <c r="N32" s="200" t="s">
        <v>338</v>
      </c>
      <c r="O32" s="200" t="s">
        <v>338</v>
      </c>
      <c r="P32" s="200" t="s">
        <v>338</v>
      </c>
      <c r="Q32" s="201"/>
    </row>
    <row r="33" spans="3:17" ht="12.75">
      <c r="C33" s="202" t="s">
        <v>247</v>
      </c>
      <c r="D33" s="202" t="s">
        <v>160</v>
      </c>
      <c r="E33" s="203">
        <f aca="true" t="shared" si="6" ref="E33:P33">1000*1*700/1000</f>
        <v>700</v>
      </c>
      <c r="F33" s="203">
        <f t="shared" si="6"/>
        <v>700</v>
      </c>
      <c r="G33" s="203">
        <f t="shared" si="6"/>
        <v>700</v>
      </c>
      <c r="H33" s="203">
        <f t="shared" si="6"/>
        <v>700</v>
      </c>
      <c r="I33" s="203">
        <f t="shared" si="6"/>
        <v>700</v>
      </c>
      <c r="J33" s="203">
        <f t="shared" si="6"/>
        <v>700</v>
      </c>
      <c r="K33" s="203">
        <f t="shared" si="6"/>
        <v>700</v>
      </c>
      <c r="L33" s="203">
        <f t="shared" si="6"/>
        <v>700</v>
      </c>
      <c r="M33" s="203">
        <f t="shared" si="6"/>
        <v>700</v>
      </c>
      <c r="N33" s="203">
        <f t="shared" si="6"/>
        <v>700</v>
      </c>
      <c r="O33" s="203">
        <f t="shared" si="6"/>
        <v>700</v>
      </c>
      <c r="P33" s="203">
        <f t="shared" si="6"/>
        <v>700</v>
      </c>
      <c r="Q33" s="204">
        <f aca="true" t="shared" si="7" ref="Q33:Q39">SUM(E33:P33)</f>
        <v>8400</v>
      </c>
    </row>
    <row r="34" spans="3:17" ht="12.75">
      <c r="C34" s="202" t="s">
        <v>249</v>
      </c>
      <c r="D34" s="202" t="s">
        <v>161</v>
      </c>
      <c r="E34" s="203">
        <f aca="true" t="shared" si="8" ref="E34:P34">1000*1*0.03*700/1000</f>
        <v>21</v>
      </c>
      <c r="F34" s="203">
        <f t="shared" si="8"/>
        <v>21</v>
      </c>
      <c r="G34" s="203">
        <f t="shared" si="8"/>
        <v>21</v>
      </c>
      <c r="H34" s="203">
        <f t="shared" si="8"/>
        <v>21</v>
      </c>
      <c r="I34" s="203">
        <f t="shared" si="8"/>
        <v>21</v>
      </c>
      <c r="J34" s="203">
        <f t="shared" si="8"/>
        <v>21</v>
      </c>
      <c r="K34" s="203">
        <f t="shared" si="8"/>
        <v>21</v>
      </c>
      <c r="L34" s="203">
        <f t="shared" si="8"/>
        <v>21</v>
      </c>
      <c r="M34" s="203">
        <f t="shared" si="8"/>
        <v>21</v>
      </c>
      <c r="N34" s="203">
        <f t="shared" si="8"/>
        <v>21</v>
      </c>
      <c r="O34" s="203">
        <f t="shared" si="8"/>
        <v>21</v>
      </c>
      <c r="P34" s="203">
        <f t="shared" si="8"/>
        <v>21</v>
      </c>
      <c r="Q34" s="204">
        <f t="shared" si="7"/>
        <v>252</v>
      </c>
    </row>
    <row r="35" spans="3:17" ht="12.75">
      <c r="C35" s="202" t="s">
        <v>251</v>
      </c>
      <c r="D35" s="202" t="s">
        <v>162</v>
      </c>
      <c r="E35" s="203">
        <f aca="true" t="shared" si="9" ref="E35:O35">E33*3600/1000/(0.42)</f>
        <v>6000</v>
      </c>
      <c r="F35" s="203">
        <f t="shared" si="9"/>
        <v>6000</v>
      </c>
      <c r="G35" s="203">
        <f t="shared" si="9"/>
        <v>6000</v>
      </c>
      <c r="H35" s="203">
        <f t="shared" si="9"/>
        <v>6000</v>
      </c>
      <c r="I35" s="203">
        <f t="shared" si="9"/>
        <v>6000</v>
      </c>
      <c r="J35" s="203">
        <f t="shared" si="9"/>
        <v>6000</v>
      </c>
      <c r="K35" s="203">
        <f t="shared" si="9"/>
        <v>6000</v>
      </c>
      <c r="L35" s="203">
        <f t="shared" si="9"/>
        <v>6000</v>
      </c>
      <c r="M35" s="203">
        <f t="shared" si="9"/>
        <v>6000</v>
      </c>
      <c r="N35" s="203">
        <f t="shared" si="9"/>
        <v>6000</v>
      </c>
      <c r="O35" s="203">
        <f t="shared" si="9"/>
        <v>6000</v>
      </c>
      <c r="P35" s="203">
        <f>P33*3600/1000/(0.42)</f>
        <v>6000</v>
      </c>
      <c r="Q35" s="204">
        <f t="shared" si="7"/>
        <v>72000</v>
      </c>
    </row>
    <row r="36" spans="3:17" ht="12.75">
      <c r="C36" s="202" t="s">
        <v>253</v>
      </c>
      <c r="D36" s="202" t="s">
        <v>163</v>
      </c>
      <c r="E36" s="203">
        <f>E35*0.15</f>
        <v>900</v>
      </c>
      <c r="F36" s="203">
        <f aca="true" t="shared" si="10" ref="F36:P36">F35*0.15</f>
        <v>900</v>
      </c>
      <c r="G36" s="203">
        <f t="shared" si="10"/>
        <v>900</v>
      </c>
      <c r="H36" s="203">
        <f t="shared" si="10"/>
        <v>900</v>
      </c>
      <c r="I36" s="203">
        <f t="shared" si="10"/>
        <v>900</v>
      </c>
      <c r="J36" s="203">
        <f t="shared" si="10"/>
        <v>900</v>
      </c>
      <c r="K36" s="203">
        <f t="shared" si="10"/>
        <v>900</v>
      </c>
      <c r="L36" s="203">
        <f t="shared" si="10"/>
        <v>900</v>
      </c>
      <c r="M36" s="203">
        <f t="shared" si="10"/>
        <v>900</v>
      </c>
      <c r="N36" s="203">
        <f t="shared" si="10"/>
        <v>900</v>
      </c>
      <c r="O36" s="203">
        <f t="shared" si="10"/>
        <v>900</v>
      </c>
      <c r="P36" s="203">
        <f t="shared" si="10"/>
        <v>900</v>
      </c>
      <c r="Q36" s="204">
        <f t="shared" si="7"/>
        <v>10800</v>
      </c>
    </row>
    <row r="37" spans="3:17" ht="12.75">
      <c r="C37" s="202" t="s">
        <v>255</v>
      </c>
      <c r="D37" s="202" t="s">
        <v>164</v>
      </c>
      <c r="E37" s="203">
        <v>0</v>
      </c>
      <c r="F37" s="203">
        <f aca="true" t="shared" si="11" ref="F37:M37">F35*0.15</f>
        <v>900</v>
      </c>
      <c r="G37" s="203">
        <f t="shared" si="11"/>
        <v>900</v>
      </c>
      <c r="H37" s="203">
        <f t="shared" si="11"/>
        <v>900</v>
      </c>
      <c r="I37" s="203">
        <f t="shared" si="11"/>
        <v>900</v>
      </c>
      <c r="J37" s="203">
        <f t="shared" si="11"/>
        <v>900</v>
      </c>
      <c r="K37" s="203">
        <f t="shared" si="11"/>
        <v>900</v>
      </c>
      <c r="L37" s="203">
        <f t="shared" si="11"/>
        <v>900</v>
      </c>
      <c r="M37" s="203">
        <f t="shared" si="11"/>
        <v>900</v>
      </c>
      <c r="N37" s="203">
        <v>0</v>
      </c>
      <c r="O37" s="203">
        <v>0</v>
      </c>
      <c r="P37" s="203">
        <v>0</v>
      </c>
      <c r="Q37" s="204">
        <f t="shared" si="7"/>
        <v>7200</v>
      </c>
    </row>
    <row r="38" spans="3:17" ht="12.75">
      <c r="C38" s="202" t="s">
        <v>257</v>
      </c>
      <c r="D38" s="202" t="s">
        <v>165</v>
      </c>
      <c r="E38" s="203">
        <f>E35*0.15*0.8</f>
        <v>720</v>
      </c>
      <c r="F38" s="203">
        <v>0</v>
      </c>
      <c r="G38" s="203">
        <v>0</v>
      </c>
      <c r="H38" s="203">
        <v>0</v>
      </c>
      <c r="I38" s="203">
        <v>0</v>
      </c>
      <c r="J38" s="203">
        <v>0</v>
      </c>
      <c r="K38" s="203">
        <v>0</v>
      </c>
      <c r="L38" s="203">
        <v>0</v>
      </c>
      <c r="M38" s="203">
        <v>0</v>
      </c>
      <c r="N38" s="203">
        <f>N35*0.15*0.8</f>
        <v>720</v>
      </c>
      <c r="O38" s="203">
        <f>O35*0.15*0.8</f>
        <v>720</v>
      </c>
      <c r="P38" s="203">
        <f>P35*0.15*0.8</f>
        <v>720</v>
      </c>
      <c r="Q38" s="204">
        <f t="shared" si="7"/>
        <v>2880</v>
      </c>
    </row>
    <row r="39" spans="3:17" ht="12.75">
      <c r="C39" s="202" t="s">
        <v>344</v>
      </c>
      <c r="D39" s="202" t="s">
        <v>166</v>
      </c>
      <c r="E39" s="203">
        <v>0</v>
      </c>
      <c r="F39" s="203">
        <v>0</v>
      </c>
      <c r="G39" s="203">
        <v>0</v>
      </c>
      <c r="H39" s="203">
        <v>0</v>
      </c>
      <c r="I39" s="203">
        <v>0</v>
      </c>
      <c r="J39" s="203">
        <v>0</v>
      </c>
      <c r="K39" s="203">
        <v>0</v>
      </c>
      <c r="L39" s="203">
        <v>0</v>
      </c>
      <c r="M39" s="203">
        <v>0</v>
      </c>
      <c r="N39" s="203">
        <v>0</v>
      </c>
      <c r="O39" s="203">
        <v>0</v>
      </c>
      <c r="P39" s="203">
        <v>0</v>
      </c>
      <c r="Q39" s="204">
        <f t="shared" si="7"/>
        <v>0</v>
      </c>
    </row>
    <row r="40" spans="3:17" ht="12.75">
      <c r="C40" s="223" t="s">
        <v>351</v>
      </c>
      <c r="D40" s="223"/>
      <c r="E40" s="166"/>
      <c r="F40" s="166"/>
      <c r="G40" s="166"/>
      <c r="H40" s="166"/>
      <c r="I40" s="166"/>
      <c r="J40" s="166"/>
      <c r="K40" s="166"/>
      <c r="L40" s="166"/>
      <c r="M40" s="166"/>
      <c r="N40" s="166"/>
      <c r="O40" s="166"/>
      <c r="P40" s="166"/>
      <c r="Q40" s="166"/>
    </row>
    <row r="41" spans="3:17" ht="5.25" customHeight="1">
      <c r="C41" s="223"/>
      <c r="D41" s="223"/>
      <c r="E41" s="166"/>
      <c r="F41" s="166"/>
      <c r="G41" s="166"/>
      <c r="H41" s="166"/>
      <c r="I41" s="166"/>
      <c r="J41" s="166"/>
      <c r="K41" s="166"/>
      <c r="L41" s="166"/>
      <c r="M41" s="166"/>
      <c r="N41" s="166"/>
      <c r="O41" s="166"/>
      <c r="P41" s="166"/>
      <c r="Q41" s="166"/>
    </row>
    <row r="42" spans="3:16" ht="12.75">
      <c r="C42" s="207" t="s">
        <v>264</v>
      </c>
      <c r="D42" s="207"/>
      <c r="F42" s="208"/>
      <c r="G42" s="207" t="s">
        <v>265</v>
      </c>
      <c r="M42" s="209"/>
      <c r="N42" s="209" t="s">
        <v>156</v>
      </c>
      <c r="P42" s="210"/>
    </row>
    <row r="43" spans="3:27" ht="13.5">
      <c r="C43" s="211" t="s">
        <v>266</v>
      </c>
      <c r="D43" s="211" t="s">
        <v>352</v>
      </c>
      <c r="E43" s="212">
        <v>0.9</v>
      </c>
      <c r="G43" s="546" t="s">
        <v>268</v>
      </c>
      <c r="H43" s="547"/>
      <c r="I43" s="548"/>
      <c r="J43" s="213" t="s">
        <v>353</v>
      </c>
      <c r="K43" s="214">
        <v>40.6</v>
      </c>
      <c r="L43" s="215" t="s">
        <v>276</v>
      </c>
      <c r="N43" s="216" t="s">
        <v>157</v>
      </c>
      <c r="O43" s="217" t="s">
        <v>354</v>
      </c>
      <c r="P43" s="218">
        <v>0.252</v>
      </c>
      <c r="Q43" s="219" t="s">
        <v>355</v>
      </c>
      <c r="AA43" s="210"/>
    </row>
    <row r="44" spans="3:27" ht="13.5">
      <c r="C44" s="211" t="s">
        <v>272</v>
      </c>
      <c r="D44" s="211" t="s">
        <v>273</v>
      </c>
      <c r="E44" s="212">
        <v>0.85</v>
      </c>
      <c r="G44" s="549" t="s">
        <v>274</v>
      </c>
      <c r="H44" s="549"/>
      <c r="I44" s="549"/>
      <c r="J44" s="213" t="s">
        <v>356</v>
      </c>
      <c r="K44" s="214">
        <v>45</v>
      </c>
      <c r="L44" s="215" t="s">
        <v>276</v>
      </c>
      <c r="N44" s="216" t="s">
        <v>159</v>
      </c>
      <c r="O44" s="217" t="s">
        <v>357</v>
      </c>
      <c r="P44" s="219">
        <v>0.0258</v>
      </c>
      <c r="Q44" s="219" t="s">
        <v>358</v>
      </c>
      <c r="AA44" s="210"/>
    </row>
    <row r="45" spans="3:27" ht="13.5">
      <c r="C45" s="211" t="s">
        <v>279</v>
      </c>
      <c r="D45" s="211" t="s">
        <v>359</v>
      </c>
      <c r="E45" s="220">
        <v>1.3</v>
      </c>
      <c r="G45" s="549" t="s">
        <v>360</v>
      </c>
      <c r="H45" s="549"/>
      <c r="I45" s="549"/>
      <c r="J45" s="213" t="s">
        <v>361</v>
      </c>
      <c r="K45" s="221">
        <f>K44/K43</f>
        <v>1.108374384236453</v>
      </c>
      <c r="L45" s="174"/>
      <c r="N45" s="156" t="s">
        <v>362</v>
      </c>
      <c r="AA45" s="222"/>
    </row>
    <row r="46" spans="3:27" ht="12.75">
      <c r="C46" s="223" t="s">
        <v>284</v>
      </c>
      <c r="D46" s="224"/>
      <c r="E46" s="225"/>
      <c r="G46" s="223" t="s">
        <v>285</v>
      </c>
      <c r="H46" s="226"/>
      <c r="I46" s="226"/>
      <c r="J46" s="227"/>
      <c r="K46" s="174"/>
      <c r="AA46" s="222"/>
    </row>
    <row r="47" spans="3:27" ht="12.75">
      <c r="C47" s="223"/>
      <c r="D47" s="224"/>
      <c r="E47" s="225"/>
      <c r="G47" s="226"/>
      <c r="H47" s="226"/>
      <c r="I47" s="226"/>
      <c r="J47" s="227"/>
      <c r="K47" s="174"/>
      <c r="AA47" s="222"/>
    </row>
    <row r="48" spans="14:27" ht="12.75">
      <c r="N48" s="534" t="s">
        <v>447</v>
      </c>
      <c r="O48" s="534"/>
      <c r="P48" s="534"/>
      <c r="Q48" s="534"/>
      <c r="AA48" s="210"/>
    </row>
    <row r="49" spans="3:17" ht="12.75">
      <c r="C49" s="207" t="s">
        <v>286</v>
      </c>
      <c r="Q49" s="228" t="s">
        <v>363</v>
      </c>
    </row>
    <row r="50" spans="2:17" ht="13.5" customHeight="1" thickBot="1">
      <c r="B50" s="229"/>
      <c r="C50" s="535" t="s">
        <v>364</v>
      </c>
      <c r="D50" s="536"/>
      <c r="E50" s="199" t="str">
        <f aca="true" t="shared" si="12" ref="E50:P50">E17</f>
        <v>9月</v>
      </c>
      <c r="F50" s="199" t="str">
        <f t="shared" si="12"/>
        <v>10月</v>
      </c>
      <c r="G50" s="199" t="str">
        <f t="shared" si="12"/>
        <v>11月</v>
      </c>
      <c r="H50" s="199" t="str">
        <f t="shared" si="12"/>
        <v>12月</v>
      </c>
      <c r="I50" s="199" t="str">
        <f t="shared" si="12"/>
        <v>1月</v>
      </c>
      <c r="J50" s="199" t="str">
        <f t="shared" si="12"/>
        <v>2月</v>
      </c>
      <c r="K50" s="199" t="str">
        <f t="shared" si="12"/>
        <v>3月</v>
      </c>
      <c r="L50" s="199" t="str">
        <f t="shared" si="12"/>
        <v>4月</v>
      </c>
      <c r="M50" s="199" t="str">
        <f t="shared" si="12"/>
        <v>5月</v>
      </c>
      <c r="N50" s="199" t="str">
        <f t="shared" si="12"/>
        <v>6月</v>
      </c>
      <c r="O50" s="199" t="str">
        <f t="shared" si="12"/>
        <v>7月</v>
      </c>
      <c r="P50" s="199" t="str">
        <f t="shared" si="12"/>
        <v>8月</v>
      </c>
      <c r="Q50" s="230" t="s">
        <v>245</v>
      </c>
    </row>
    <row r="51" spans="2:17" ht="16.5" thickBot="1">
      <c r="B51" s="537" t="s">
        <v>289</v>
      </c>
      <c r="C51" s="202" t="s">
        <v>290</v>
      </c>
      <c r="D51" s="202" t="s">
        <v>291</v>
      </c>
      <c r="E51" s="231">
        <f aca="true" t="shared" si="13" ref="E51:P51">(E19-E20)*$P$43</f>
        <v>171.108</v>
      </c>
      <c r="F51" s="231">
        <f t="shared" si="13"/>
        <v>171.108</v>
      </c>
      <c r="G51" s="231">
        <f t="shared" si="13"/>
        <v>171.108</v>
      </c>
      <c r="H51" s="231">
        <f t="shared" si="13"/>
        <v>171.108</v>
      </c>
      <c r="I51" s="231">
        <f t="shared" si="13"/>
        <v>171.108</v>
      </c>
      <c r="J51" s="231">
        <f t="shared" si="13"/>
        <v>171.108</v>
      </c>
      <c r="K51" s="231">
        <f t="shared" si="13"/>
        <v>171.108</v>
      </c>
      <c r="L51" s="231">
        <f t="shared" si="13"/>
        <v>171.108</v>
      </c>
      <c r="M51" s="231">
        <f t="shared" si="13"/>
        <v>171.108</v>
      </c>
      <c r="N51" s="231">
        <f t="shared" si="13"/>
        <v>342.216</v>
      </c>
      <c r="O51" s="231">
        <f t="shared" si="13"/>
        <v>342.216</v>
      </c>
      <c r="P51" s="232">
        <f t="shared" si="13"/>
        <v>342.216</v>
      </c>
      <c r="Q51" s="233">
        <f aca="true" t="shared" si="14" ref="Q51:Q57">SUM(E51:P51)</f>
        <v>2566.6199999999994</v>
      </c>
    </row>
    <row r="52" spans="2:17" ht="12.75">
      <c r="B52" s="537"/>
      <c r="C52" s="202" t="s">
        <v>292</v>
      </c>
      <c r="D52" s="202" t="s">
        <v>293</v>
      </c>
      <c r="E52" s="231">
        <f aca="true" t="shared" si="15" ref="E52:P52">E22/$E$43*$K$45*$P$44</f>
        <v>28.59605911330049</v>
      </c>
      <c r="F52" s="231">
        <f t="shared" si="15"/>
        <v>28.59605911330049</v>
      </c>
      <c r="G52" s="231">
        <f t="shared" si="15"/>
        <v>28.59605911330049</v>
      </c>
      <c r="H52" s="231">
        <f t="shared" si="15"/>
        <v>28.59605911330049</v>
      </c>
      <c r="I52" s="231">
        <f t="shared" si="15"/>
        <v>28.59605911330049</v>
      </c>
      <c r="J52" s="231">
        <f t="shared" si="15"/>
        <v>28.59605911330049</v>
      </c>
      <c r="K52" s="231">
        <f t="shared" si="15"/>
        <v>28.59605911330049</v>
      </c>
      <c r="L52" s="231">
        <f t="shared" si="15"/>
        <v>28.59605911330049</v>
      </c>
      <c r="M52" s="231">
        <f t="shared" si="15"/>
        <v>30.025862068965516</v>
      </c>
      <c r="N52" s="231">
        <f t="shared" si="15"/>
        <v>60.05172413793103</v>
      </c>
      <c r="O52" s="231">
        <f t="shared" si="15"/>
        <v>60.05172413793103</v>
      </c>
      <c r="P52" s="231">
        <f t="shared" si="15"/>
        <v>60.05172413793103</v>
      </c>
      <c r="Q52" s="234">
        <f t="shared" si="14"/>
        <v>438.9495073891626</v>
      </c>
    </row>
    <row r="53" spans="2:17" ht="12.75">
      <c r="B53" s="537"/>
      <c r="C53" s="202" t="s">
        <v>294</v>
      </c>
      <c r="D53" s="202" t="s">
        <v>365</v>
      </c>
      <c r="E53" s="231">
        <f aca="true" t="shared" si="16" ref="E53:P53">E23/$E$44*$K$45*$P$44</f>
        <v>0</v>
      </c>
      <c r="F53" s="231">
        <f t="shared" si="16"/>
        <v>30.27818023761228</v>
      </c>
      <c r="G53" s="231">
        <f t="shared" si="16"/>
        <v>30.27818023761228</v>
      </c>
      <c r="H53" s="231">
        <f t="shared" si="16"/>
        <v>30.27818023761228</v>
      </c>
      <c r="I53" s="231">
        <f t="shared" si="16"/>
        <v>30.27818023761228</v>
      </c>
      <c r="J53" s="231">
        <f t="shared" si="16"/>
        <v>30.27818023761228</v>
      </c>
      <c r="K53" s="231">
        <f t="shared" si="16"/>
        <v>30.27818023761228</v>
      </c>
      <c r="L53" s="231">
        <f t="shared" si="16"/>
        <v>30.27818023761228</v>
      </c>
      <c r="M53" s="231">
        <f t="shared" si="16"/>
        <v>31.792089249492896</v>
      </c>
      <c r="N53" s="231">
        <f t="shared" si="16"/>
        <v>0</v>
      </c>
      <c r="O53" s="231">
        <f t="shared" si="16"/>
        <v>0</v>
      </c>
      <c r="P53" s="231">
        <f t="shared" si="16"/>
        <v>0</v>
      </c>
      <c r="Q53" s="235">
        <f t="shared" si="14"/>
        <v>243.73935091277886</v>
      </c>
    </row>
    <row r="54" spans="2:17" ht="13.5" thickBot="1">
      <c r="B54" s="537"/>
      <c r="C54" s="202" t="s">
        <v>296</v>
      </c>
      <c r="D54" s="202" t="s">
        <v>366</v>
      </c>
      <c r="E54" s="231">
        <f aca="true" t="shared" si="17" ref="E54:P54">E24/$E$45*$K$45*$P$44</f>
        <v>15.837817355058732</v>
      </c>
      <c r="F54" s="231">
        <f t="shared" si="17"/>
        <v>0</v>
      </c>
      <c r="G54" s="231">
        <f t="shared" si="17"/>
        <v>0</v>
      </c>
      <c r="H54" s="231">
        <f t="shared" si="17"/>
        <v>0</v>
      </c>
      <c r="I54" s="231">
        <f t="shared" si="17"/>
        <v>0</v>
      </c>
      <c r="J54" s="231">
        <f t="shared" si="17"/>
        <v>0</v>
      </c>
      <c r="K54" s="231">
        <f t="shared" si="17"/>
        <v>0</v>
      </c>
      <c r="L54" s="231">
        <f t="shared" si="17"/>
        <v>0</v>
      </c>
      <c r="M54" s="231">
        <f t="shared" si="17"/>
        <v>0</v>
      </c>
      <c r="N54" s="231">
        <f t="shared" si="17"/>
        <v>33.25941644562334</v>
      </c>
      <c r="O54" s="231">
        <f t="shared" si="17"/>
        <v>33.25941644562334</v>
      </c>
      <c r="P54" s="231">
        <f t="shared" si="17"/>
        <v>33.25941644562334</v>
      </c>
      <c r="Q54" s="236">
        <f t="shared" si="14"/>
        <v>115.61606669192875</v>
      </c>
    </row>
    <row r="55" spans="2:17" ht="16.5" thickBot="1">
      <c r="B55" s="537"/>
      <c r="C55" s="202" t="s">
        <v>245</v>
      </c>
      <c r="D55" s="202" t="s">
        <v>367</v>
      </c>
      <c r="E55" s="231">
        <f>SUM(E52:E54)</f>
        <v>44.43387646835922</v>
      </c>
      <c r="F55" s="231">
        <f aca="true" t="shared" si="18" ref="F55:O55">SUM(F52:F54)</f>
        <v>58.874239350912774</v>
      </c>
      <c r="G55" s="231">
        <f t="shared" si="18"/>
        <v>58.874239350912774</v>
      </c>
      <c r="H55" s="231">
        <f t="shared" si="18"/>
        <v>58.874239350912774</v>
      </c>
      <c r="I55" s="231">
        <f t="shared" si="18"/>
        <v>58.874239350912774</v>
      </c>
      <c r="J55" s="231">
        <f t="shared" si="18"/>
        <v>58.874239350912774</v>
      </c>
      <c r="K55" s="231">
        <f t="shared" si="18"/>
        <v>58.874239350912774</v>
      </c>
      <c r="L55" s="231">
        <f t="shared" si="18"/>
        <v>58.874239350912774</v>
      </c>
      <c r="M55" s="231">
        <f t="shared" si="18"/>
        <v>61.81795131845841</v>
      </c>
      <c r="N55" s="231">
        <f t="shared" si="18"/>
        <v>93.31114058355436</v>
      </c>
      <c r="O55" s="231">
        <f t="shared" si="18"/>
        <v>93.31114058355436</v>
      </c>
      <c r="P55" s="231">
        <f>SUM(P52:P54)</f>
        <v>93.31114058355436</v>
      </c>
      <c r="Q55" s="233">
        <f t="shared" si="14"/>
        <v>798.30492499387</v>
      </c>
    </row>
    <row r="56" spans="2:17" ht="59.25" customHeight="1" thickBot="1">
      <c r="B56" s="538" t="s">
        <v>299</v>
      </c>
      <c r="C56" s="202" t="s">
        <v>300</v>
      </c>
      <c r="D56" s="202" t="s">
        <v>301</v>
      </c>
      <c r="E56" s="231">
        <f>E21*$K$45*$P$44</f>
        <v>171.57635467980293</v>
      </c>
      <c r="F56" s="231">
        <f aca="true" t="shared" si="19" ref="F56:P56">F21*$K$45*$P$44</f>
        <v>171.57635467980293</v>
      </c>
      <c r="G56" s="231">
        <f t="shared" si="19"/>
        <v>171.57635467980293</v>
      </c>
      <c r="H56" s="231">
        <f t="shared" si="19"/>
        <v>171.57635467980293</v>
      </c>
      <c r="I56" s="231">
        <f t="shared" si="19"/>
        <v>171.57635467980293</v>
      </c>
      <c r="J56" s="231">
        <f t="shared" si="19"/>
        <v>171.57635467980293</v>
      </c>
      <c r="K56" s="231">
        <f t="shared" si="19"/>
        <v>171.57635467980293</v>
      </c>
      <c r="L56" s="231">
        <f t="shared" si="19"/>
        <v>171.57635467980293</v>
      </c>
      <c r="M56" s="231">
        <f t="shared" si="19"/>
        <v>180.15517241379308</v>
      </c>
      <c r="N56" s="231">
        <f t="shared" si="19"/>
        <v>360.31034482758616</v>
      </c>
      <c r="O56" s="231">
        <f t="shared" si="19"/>
        <v>360.31034482758616</v>
      </c>
      <c r="P56" s="232">
        <f t="shared" si="19"/>
        <v>360.31034482758616</v>
      </c>
      <c r="Q56" s="233">
        <f t="shared" si="14"/>
        <v>2633.697044334975</v>
      </c>
    </row>
    <row r="57" spans="2:17" ht="16.5" thickBot="1">
      <c r="B57" s="538"/>
      <c r="C57" s="237" t="s">
        <v>302</v>
      </c>
      <c r="D57" s="202" t="s">
        <v>303</v>
      </c>
      <c r="E57" s="231">
        <f>E25*$K$45*$P$44</f>
        <v>0</v>
      </c>
      <c r="F57" s="231">
        <f aca="true" t="shared" si="20" ref="F57:P57">F25*$K$45*$P$44</f>
        <v>0</v>
      </c>
      <c r="G57" s="231">
        <f t="shared" si="20"/>
        <v>0</v>
      </c>
      <c r="H57" s="231">
        <f t="shared" si="20"/>
        <v>0</v>
      </c>
      <c r="I57" s="231">
        <f t="shared" si="20"/>
        <v>0</v>
      </c>
      <c r="J57" s="231">
        <f t="shared" si="20"/>
        <v>0</v>
      </c>
      <c r="K57" s="231">
        <f t="shared" si="20"/>
        <v>0</v>
      </c>
      <c r="L57" s="231">
        <f t="shared" si="20"/>
        <v>0</v>
      </c>
      <c r="M57" s="231">
        <f t="shared" si="20"/>
        <v>0</v>
      </c>
      <c r="N57" s="231">
        <f t="shared" si="20"/>
        <v>0</v>
      </c>
      <c r="O57" s="231">
        <f t="shared" si="20"/>
        <v>0</v>
      </c>
      <c r="P57" s="231">
        <f t="shared" si="20"/>
        <v>0</v>
      </c>
      <c r="Q57" s="233">
        <f t="shared" si="14"/>
        <v>0</v>
      </c>
    </row>
    <row r="58" spans="3:17" ht="16.5" thickBot="1">
      <c r="C58" s="237" t="s">
        <v>368</v>
      </c>
      <c r="D58" s="237" t="s">
        <v>305</v>
      </c>
      <c r="E58" s="238">
        <f aca="true" t="shared" si="21" ref="E58:Q58">(E51+E55-(E56+E57))/(E51+E55)</f>
        <v>0.20397670517176866</v>
      </c>
      <c r="F58" s="238">
        <f t="shared" si="21"/>
        <v>0.2539582397142966</v>
      </c>
      <c r="G58" s="238">
        <f t="shared" si="21"/>
        <v>0.2539582397142966</v>
      </c>
      <c r="H58" s="238">
        <f t="shared" si="21"/>
        <v>0.2539582397142966</v>
      </c>
      <c r="I58" s="238">
        <f t="shared" si="21"/>
        <v>0.2539582397142966</v>
      </c>
      <c r="J58" s="238">
        <f t="shared" si="21"/>
        <v>0.2539582397142966</v>
      </c>
      <c r="K58" s="238">
        <f t="shared" si="21"/>
        <v>0.2539582397142966</v>
      </c>
      <c r="L58" s="238">
        <f t="shared" si="21"/>
        <v>0.2539582397142966</v>
      </c>
      <c r="M58" s="238">
        <f t="shared" si="21"/>
        <v>0.22655603038631222</v>
      </c>
      <c r="N58" s="238">
        <f t="shared" si="21"/>
        <v>0.17270288977900816</v>
      </c>
      <c r="O58" s="238">
        <f t="shared" si="21"/>
        <v>0.17270288977900816</v>
      </c>
      <c r="P58" s="239">
        <f t="shared" si="21"/>
        <v>0.17270288977900816</v>
      </c>
      <c r="Q58" s="240">
        <f t="shared" si="21"/>
        <v>0.21730882470140891</v>
      </c>
    </row>
    <row r="59" spans="3:17" ht="12.75" hidden="1">
      <c r="C59" s="259"/>
      <c r="D59" s="259"/>
      <c r="E59" s="260"/>
      <c r="F59" s="260"/>
      <c r="G59" s="260"/>
      <c r="H59" s="260"/>
      <c r="I59" s="260"/>
      <c r="J59" s="260"/>
      <c r="K59" s="260"/>
      <c r="L59" s="260"/>
      <c r="M59" s="260"/>
      <c r="N59" s="260"/>
      <c r="O59" s="260"/>
      <c r="P59" s="260"/>
      <c r="Q59" s="261"/>
    </row>
    <row r="60" spans="2:17" ht="13.5" customHeight="1" hidden="1">
      <c r="B60" s="229"/>
      <c r="C60" s="535" t="s">
        <v>369</v>
      </c>
      <c r="D60" s="536"/>
      <c r="E60" s="262" t="str">
        <f>E17</f>
        <v>9月</v>
      </c>
      <c r="F60" s="262" t="str">
        <f>F17</f>
        <v>10月</v>
      </c>
      <c r="G60" s="262" t="str">
        <f>G17</f>
        <v>11月</v>
      </c>
      <c r="H60" s="262" t="str">
        <f>H17</f>
        <v>12月</v>
      </c>
      <c r="I60" s="262" t="str">
        <f>I17</f>
        <v>1月</v>
      </c>
      <c r="J60" s="262" t="str">
        <f aca="true" t="shared" si="22" ref="J60:P60">J17</f>
        <v>2月</v>
      </c>
      <c r="K60" s="262" t="str">
        <f t="shared" si="22"/>
        <v>3月</v>
      </c>
      <c r="L60" s="262" t="str">
        <f t="shared" si="22"/>
        <v>4月</v>
      </c>
      <c r="M60" s="262" t="str">
        <f t="shared" si="22"/>
        <v>5月</v>
      </c>
      <c r="N60" s="262" t="str">
        <f t="shared" si="22"/>
        <v>6月</v>
      </c>
      <c r="O60" s="262" t="str">
        <f t="shared" si="22"/>
        <v>7月</v>
      </c>
      <c r="P60" s="262" t="str">
        <f t="shared" si="22"/>
        <v>8月</v>
      </c>
      <c r="Q60" s="262" t="s">
        <v>245</v>
      </c>
    </row>
    <row r="61" spans="2:17" ht="15.75" hidden="1">
      <c r="B61" s="537" t="s">
        <v>289</v>
      </c>
      <c r="C61" s="202" t="s">
        <v>290</v>
      </c>
      <c r="D61" s="202" t="s">
        <v>370</v>
      </c>
      <c r="E61" s="231">
        <f>(E33-E34)*$P$43</f>
        <v>171.108</v>
      </c>
      <c r="F61" s="231">
        <f aca="true" t="shared" si="23" ref="F61:P61">(F33-F34)*$P$43</f>
        <v>171.108</v>
      </c>
      <c r="G61" s="231">
        <f t="shared" si="23"/>
        <v>171.108</v>
      </c>
      <c r="H61" s="231">
        <f t="shared" si="23"/>
        <v>171.108</v>
      </c>
      <c r="I61" s="231">
        <f t="shared" si="23"/>
        <v>171.108</v>
      </c>
      <c r="J61" s="231">
        <f t="shared" si="23"/>
        <v>171.108</v>
      </c>
      <c r="K61" s="231">
        <f t="shared" si="23"/>
        <v>171.108</v>
      </c>
      <c r="L61" s="231">
        <f t="shared" si="23"/>
        <v>171.108</v>
      </c>
      <c r="M61" s="231">
        <f t="shared" si="23"/>
        <v>171.108</v>
      </c>
      <c r="N61" s="231">
        <f t="shared" si="23"/>
        <v>171.108</v>
      </c>
      <c r="O61" s="231">
        <f t="shared" si="23"/>
        <v>171.108</v>
      </c>
      <c r="P61" s="232">
        <f t="shared" si="23"/>
        <v>171.108</v>
      </c>
      <c r="Q61" s="263">
        <f aca="true" t="shared" si="24" ref="Q61:Q67">SUM(E61:P61)</f>
        <v>2053.296</v>
      </c>
    </row>
    <row r="62" spans="2:17" ht="12.75" hidden="1">
      <c r="B62" s="537"/>
      <c r="C62" s="202" t="s">
        <v>292</v>
      </c>
      <c r="D62" s="202" t="s">
        <v>371</v>
      </c>
      <c r="E62" s="231">
        <f aca="true" t="shared" si="25" ref="E62:P62">E36/$E$43*$K$45*$P$44</f>
        <v>28.59605911330049</v>
      </c>
      <c r="F62" s="231">
        <f t="shared" si="25"/>
        <v>28.59605911330049</v>
      </c>
      <c r="G62" s="231">
        <f t="shared" si="25"/>
        <v>28.59605911330049</v>
      </c>
      <c r="H62" s="231">
        <f t="shared" si="25"/>
        <v>28.59605911330049</v>
      </c>
      <c r="I62" s="231">
        <f t="shared" si="25"/>
        <v>28.59605911330049</v>
      </c>
      <c r="J62" s="231">
        <f t="shared" si="25"/>
        <v>28.59605911330049</v>
      </c>
      <c r="K62" s="231">
        <f t="shared" si="25"/>
        <v>28.59605911330049</v>
      </c>
      <c r="L62" s="231">
        <f t="shared" si="25"/>
        <v>28.59605911330049</v>
      </c>
      <c r="M62" s="231">
        <f t="shared" si="25"/>
        <v>28.59605911330049</v>
      </c>
      <c r="N62" s="231">
        <f t="shared" si="25"/>
        <v>28.59605911330049</v>
      </c>
      <c r="O62" s="231">
        <f t="shared" si="25"/>
        <v>28.59605911330049</v>
      </c>
      <c r="P62" s="231">
        <f t="shared" si="25"/>
        <v>28.59605911330049</v>
      </c>
      <c r="Q62" s="234">
        <f t="shared" si="24"/>
        <v>343.1527093596059</v>
      </c>
    </row>
    <row r="63" spans="2:17" ht="12.75" hidden="1">
      <c r="B63" s="537"/>
      <c r="C63" s="202" t="s">
        <v>294</v>
      </c>
      <c r="D63" s="202" t="s">
        <v>372</v>
      </c>
      <c r="E63" s="231">
        <f aca="true" t="shared" si="26" ref="E63:P63">E37/$E$44*$K$45*$P$44</f>
        <v>0</v>
      </c>
      <c r="F63" s="231">
        <f t="shared" si="26"/>
        <v>30.27818023761228</v>
      </c>
      <c r="G63" s="231">
        <f t="shared" si="26"/>
        <v>30.27818023761228</v>
      </c>
      <c r="H63" s="231">
        <f t="shared" si="26"/>
        <v>30.27818023761228</v>
      </c>
      <c r="I63" s="231">
        <f t="shared" si="26"/>
        <v>30.27818023761228</v>
      </c>
      <c r="J63" s="231">
        <f t="shared" si="26"/>
        <v>30.27818023761228</v>
      </c>
      <c r="K63" s="231">
        <f t="shared" si="26"/>
        <v>30.27818023761228</v>
      </c>
      <c r="L63" s="231">
        <f t="shared" si="26"/>
        <v>30.27818023761228</v>
      </c>
      <c r="M63" s="231">
        <f t="shared" si="26"/>
        <v>30.27818023761228</v>
      </c>
      <c r="N63" s="231">
        <f t="shared" si="26"/>
        <v>0</v>
      </c>
      <c r="O63" s="231">
        <f t="shared" si="26"/>
        <v>0</v>
      </c>
      <c r="P63" s="231">
        <f t="shared" si="26"/>
        <v>0</v>
      </c>
      <c r="Q63" s="235">
        <f t="shared" si="24"/>
        <v>242.22544190089823</v>
      </c>
    </row>
    <row r="64" spans="2:17" ht="12.75" hidden="1">
      <c r="B64" s="537"/>
      <c r="C64" s="202" t="s">
        <v>296</v>
      </c>
      <c r="D64" s="202" t="s">
        <v>373</v>
      </c>
      <c r="E64" s="231">
        <f aca="true" t="shared" si="27" ref="E64:P64">E38/$E$45*$K$45*$P$44</f>
        <v>15.837817355058732</v>
      </c>
      <c r="F64" s="231">
        <f t="shared" si="27"/>
        <v>0</v>
      </c>
      <c r="G64" s="231">
        <f t="shared" si="27"/>
        <v>0</v>
      </c>
      <c r="H64" s="231">
        <f t="shared" si="27"/>
        <v>0</v>
      </c>
      <c r="I64" s="231">
        <f t="shared" si="27"/>
        <v>0</v>
      </c>
      <c r="J64" s="231">
        <f t="shared" si="27"/>
        <v>0</v>
      </c>
      <c r="K64" s="231">
        <f t="shared" si="27"/>
        <v>0</v>
      </c>
      <c r="L64" s="231">
        <f t="shared" si="27"/>
        <v>0</v>
      </c>
      <c r="M64" s="231">
        <f t="shared" si="27"/>
        <v>0</v>
      </c>
      <c r="N64" s="231">
        <f t="shared" si="27"/>
        <v>15.837817355058732</v>
      </c>
      <c r="O64" s="231">
        <f t="shared" si="27"/>
        <v>15.837817355058732</v>
      </c>
      <c r="P64" s="231">
        <f t="shared" si="27"/>
        <v>15.837817355058732</v>
      </c>
      <c r="Q64" s="235">
        <f t="shared" si="24"/>
        <v>63.35126942023493</v>
      </c>
    </row>
    <row r="65" spans="2:17" ht="15.75" hidden="1">
      <c r="B65" s="537"/>
      <c r="C65" s="202" t="s">
        <v>245</v>
      </c>
      <c r="D65" s="202" t="s">
        <v>374</v>
      </c>
      <c r="E65" s="231">
        <f>SUM(E62:E64)</f>
        <v>44.43387646835922</v>
      </c>
      <c r="F65" s="231">
        <f aca="true" t="shared" si="28" ref="F65:P65">SUM(F62:F64)</f>
        <v>58.874239350912774</v>
      </c>
      <c r="G65" s="231">
        <f t="shared" si="28"/>
        <v>58.874239350912774</v>
      </c>
      <c r="H65" s="231">
        <f t="shared" si="28"/>
        <v>58.874239350912774</v>
      </c>
      <c r="I65" s="231">
        <f t="shared" si="28"/>
        <v>58.874239350912774</v>
      </c>
      <c r="J65" s="231">
        <f t="shared" si="28"/>
        <v>58.874239350912774</v>
      </c>
      <c r="K65" s="231">
        <f t="shared" si="28"/>
        <v>58.874239350912774</v>
      </c>
      <c r="L65" s="231">
        <f t="shared" si="28"/>
        <v>58.874239350912774</v>
      </c>
      <c r="M65" s="231">
        <f t="shared" si="28"/>
        <v>58.874239350912774</v>
      </c>
      <c r="N65" s="231">
        <f t="shared" si="28"/>
        <v>44.43387646835922</v>
      </c>
      <c r="O65" s="231">
        <f t="shared" si="28"/>
        <v>44.43387646835922</v>
      </c>
      <c r="P65" s="232">
        <f t="shared" si="28"/>
        <v>44.43387646835922</v>
      </c>
      <c r="Q65" s="235">
        <f t="shared" si="24"/>
        <v>648.7294206807392</v>
      </c>
    </row>
    <row r="66" spans="2:17" ht="59.25" customHeight="1" hidden="1">
      <c r="B66" s="538" t="s">
        <v>299</v>
      </c>
      <c r="C66" s="202" t="s">
        <v>300</v>
      </c>
      <c r="D66" s="202" t="s">
        <v>167</v>
      </c>
      <c r="E66" s="231">
        <f>E35*$K$45*$P$44</f>
        <v>171.57635467980293</v>
      </c>
      <c r="F66" s="231">
        <f>F35*$K$45*$P$44</f>
        <v>171.57635467980293</v>
      </c>
      <c r="G66" s="231">
        <f>G35*$K$45*$P$44</f>
        <v>171.57635467980293</v>
      </c>
      <c r="H66" s="231">
        <f>H35*$K$45*$P$44</f>
        <v>171.57635467980293</v>
      </c>
      <c r="I66" s="231">
        <f aca="true" t="shared" si="29" ref="I66:P66">I35*$K$45*$P$44</f>
        <v>171.57635467980293</v>
      </c>
      <c r="J66" s="231">
        <f t="shared" si="29"/>
        <v>171.57635467980293</v>
      </c>
      <c r="K66" s="231">
        <f t="shared" si="29"/>
        <v>171.57635467980293</v>
      </c>
      <c r="L66" s="231">
        <f t="shared" si="29"/>
        <v>171.57635467980293</v>
      </c>
      <c r="M66" s="231">
        <f t="shared" si="29"/>
        <v>171.57635467980293</v>
      </c>
      <c r="N66" s="231">
        <f t="shared" si="29"/>
        <v>171.57635467980293</v>
      </c>
      <c r="O66" s="231">
        <f t="shared" si="29"/>
        <v>171.57635467980293</v>
      </c>
      <c r="P66" s="231">
        <f t="shared" si="29"/>
        <v>171.57635467980293</v>
      </c>
      <c r="Q66" s="235">
        <f t="shared" si="24"/>
        <v>2058.9162561576354</v>
      </c>
    </row>
    <row r="67" spans="2:17" ht="12.75" hidden="1">
      <c r="B67" s="538"/>
      <c r="C67" s="237" t="s">
        <v>375</v>
      </c>
      <c r="D67" s="202" t="s">
        <v>376</v>
      </c>
      <c r="E67" s="231">
        <f>E39*$K$45*$P$44</f>
        <v>0</v>
      </c>
      <c r="F67" s="231">
        <f aca="true" t="shared" si="30" ref="F67:P67">F39*$K$45*$P$44</f>
        <v>0</v>
      </c>
      <c r="G67" s="231">
        <f t="shared" si="30"/>
        <v>0</v>
      </c>
      <c r="H67" s="231">
        <f t="shared" si="30"/>
        <v>0</v>
      </c>
      <c r="I67" s="231">
        <f t="shared" si="30"/>
        <v>0</v>
      </c>
      <c r="J67" s="231">
        <f t="shared" si="30"/>
        <v>0</v>
      </c>
      <c r="K67" s="231">
        <f t="shared" si="30"/>
        <v>0</v>
      </c>
      <c r="L67" s="231">
        <f t="shared" si="30"/>
        <v>0</v>
      </c>
      <c r="M67" s="231">
        <f t="shared" si="30"/>
        <v>0</v>
      </c>
      <c r="N67" s="231">
        <f t="shared" si="30"/>
        <v>0</v>
      </c>
      <c r="O67" s="231">
        <f t="shared" si="30"/>
        <v>0</v>
      </c>
      <c r="P67" s="231">
        <f t="shared" si="30"/>
        <v>0</v>
      </c>
      <c r="Q67" s="235">
        <f t="shared" si="24"/>
        <v>0</v>
      </c>
    </row>
    <row r="68" spans="3:17" ht="15.75">
      <c r="C68" s="237" t="s">
        <v>377</v>
      </c>
      <c r="D68" s="237" t="s">
        <v>378</v>
      </c>
      <c r="E68" s="238">
        <f>(E61+E65-E66)/(E61+E65)</f>
        <v>0.20397670517176866</v>
      </c>
      <c r="F68" s="238">
        <f aca="true" t="shared" si="31" ref="F68:Q68">(F61+F65-F66)/(F61+F65)</f>
        <v>0.2539582397142966</v>
      </c>
      <c r="G68" s="238">
        <f t="shared" si="31"/>
        <v>0.2539582397142966</v>
      </c>
      <c r="H68" s="238">
        <f t="shared" si="31"/>
        <v>0.2539582397142966</v>
      </c>
      <c r="I68" s="238">
        <f t="shared" si="31"/>
        <v>0.2539582397142966</v>
      </c>
      <c r="J68" s="238">
        <f t="shared" si="31"/>
        <v>0.2539582397142966</v>
      </c>
      <c r="K68" s="238">
        <f t="shared" si="31"/>
        <v>0.2539582397142966</v>
      </c>
      <c r="L68" s="238">
        <f t="shared" si="31"/>
        <v>0.2539582397142966</v>
      </c>
      <c r="M68" s="238">
        <f t="shared" si="31"/>
        <v>0.2539582397142966</v>
      </c>
      <c r="N68" s="238">
        <f t="shared" si="31"/>
        <v>0.20397670517176866</v>
      </c>
      <c r="O68" s="238">
        <f t="shared" si="31"/>
        <v>0.20397670517176866</v>
      </c>
      <c r="P68" s="238">
        <f t="shared" si="31"/>
        <v>0.20397670517176866</v>
      </c>
      <c r="Q68" s="238">
        <f t="shared" si="31"/>
        <v>0.2380100348430774</v>
      </c>
    </row>
    <row r="69" spans="2:17" ht="17.25" customHeight="1">
      <c r="B69" s="207"/>
      <c r="C69" s="217" t="s">
        <v>379</v>
      </c>
      <c r="D69" s="264" t="s">
        <v>380</v>
      </c>
      <c r="E69" s="265">
        <f aca="true" t="shared" si="32" ref="E69:Q69">E58-E68</f>
        <v>0</v>
      </c>
      <c r="F69" s="265">
        <f t="shared" si="32"/>
        <v>0</v>
      </c>
      <c r="G69" s="265">
        <f t="shared" si="32"/>
        <v>0</v>
      </c>
      <c r="H69" s="265">
        <f t="shared" si="32"/>
        <v>0</v>
      </c>
      <c r="I69" s="265">
        <f t="shared" si="32"/>
        <v>0</v>
      </c>
      <c r="J69" s="265">
        <f t="shared" si="32"/>
        <v>0</v>
      </c>
      <c r="K69" s="265">
        <f t="shared" si="32"/>
        <v>0</v>
      </c>
      <c r="L69" s="265">
        <f t="shared" si="32"/>
        <v>0</v>
      </c>
      <c r="M69" s="265">
        <f t="shared" si="32"/>
        <v>-0.027402209327984373</v>
      </c>
      <c r="N69" s="265">
        <f t="shared" si="32"/>
        <v>-0.0312738153927605</v>
      </c>
      <c r="O69" s="265">
        <f t="shared" si="32"/>
        <v>-0.0312738153927605</v>
      </c>
      <c r="P69" s="265">
        <f t="shared" si="32"/>
        <v>-0.0312738153927605</v>
      </c>
      <c r="Q69" s="265">
        <f t="shared" si="32"/>
        <v>-0.02070121014166848</v>
      </c>
    </row>
    <row r="70" spans="2:19" ht="12.75">
      <c r="B70" s="195"/>
      <c r="C70" s="266" t="s">
        <v>381</v>
      </c>
      <c r="D70" s="245"/>
      <c r="E70" s="245"/>
      <c r="F70" s="245"/>
      <c r="G70" s="245"/>
      <c r="H70" s="245"/>
      <c r="I70" s="245"/>
      <c r="J70" s="245"/>
      <c r="K70" s="245"/>
      <c r="L70" s="245"/>
      <c r="M70" s="245"/>
      <c r="N70" s="245"/>
      <c r="O70" s="245"/>
      <c r="P70" s="245"/>
      <c r="Q70" s="245"/>
      <c r="R70" s="244"/>
      <c r="S70" s="244"/>
    </row>
    <row r="71" spans="3:19" ht="4.5" customHeight="1">
      <c r="C71" s="241"/>
      <c r="D71" s="241"/>
      <c r="E71" s="242"/>
      <c r="F71" s="242"/>
      <c r="G71" s="242"/>
      <c r="H71" s="242"/>
      <c r="I71" s="242"/>
      <c r="J71" s="242"/>
      <c r="K71" s="242"/>
      <c r="L71" s="242"/>
      <c r="M71" s="242"/>
      <c r="N71" s="242"/>
      <c r="O71" s="242"/>
      <c r="P71" s="242"/>
      <c r="Q71" s="242"/>
      <c r="R71" s="244"/>
      <c r="S71" s="244"/>
    </row>
    <row r="72" spans="2:19" ht="12.75">
      <c r="B72" s="195"/>
      <c r="C72" s="243" t="s">
        <v>306</v>
      </c>
      <c r="D72" s="245"/>
      <c r="E72" s="245"/>
      <c r="F72" s="245"/>
      <c r="G72" s="245"/>
      <c r="H72" s="245"/>
      <c r="I72" s="245"/>
      <c r="J72" s="245"/>
      <c r="K72" s="245"/>
      <c r="L72" s="245"/>
      <c r="M72" s="245"/>
      <c r="N72" s="245"/>
      <c r="O72" s="245"/>
      <c r="P72" s="245"/>
      <c r="Q72" s="245"/>
      <c r="R72" s="244"/>
      <c r="S72" s="244"/>
    </row>
    <row r="73" spans="2:19" ht="12.75">
      <c r="B73" s="195"/>
      <c r="C73" s="243" t="s">
        <v>307</v>
      </c>
      <c r="D73" s="243"/>
      <c r="E73" s="244"/>
      <c r="F73" s="245"/>
      <c r="G73" s="243" t="s">
        <v>308</v>
      </c>
      <c r="H73" s="243"/>
      <c r="I73" s="244"/>
      <c r="J73" s="245"/>
      <c r="K73" s="245"/>
      <c r="L73" s="245"/>
      <c r="M73" s="245"/>
      <c r="N73" s="245"/>
      <c r="O73" s="245"/>
      <c r="P73" s="245"/>
      <c r="Q73" s="245"/>
      <c r="R73" s="244"/>
      <c r="S73" s="244"/>
    </row>
    <row r="74" spans="2:19" ht="15.75">
      <c r="B74" s="195"/>
      <c r="C74" s="246" t="s">
        <v>309</v>
      </c>
      <c r="D74" s="246" t="s">
        <v>382</v>
      </c>
      <c r="E74" s="203"/>
      <c r="F74" s="245"/>
      <c r="G74" s="531" t="s">
        <v>311</v>
      </c>
      <c r="H74" s="532"/>
      <c r="I74" s="532"/>
      <c r="J74" s="532"/>
      <c r="K74" s="532"/>
      <c r="L74" s="533"/>
      <c r="M74" s="531" t="s">
        <v>383</v>
      </c>
      <c r="N74" s="532"/>
      <c r="O74" s="533"/>
      <c r="P74" s="247">
        <f>E79+Q51+Q55-(Q56+Q57)</f>
        <v>731.2278806588943</v>
      </c>
      <c r="Q74" s="245"/>
      <c r="R74" s="244"/>
      <c r="S74" s="244"/>
    </row>
    <row r="75" spans="2:19" ht="12.75">
      <c r="B75" s="195"/>
      <c r="C75" s="246" t="s">
        <v>313</v>
      </c>
      <c r="D75" s="246" t="s">
        <v>384</v>
      </c>
      <c r="E75" s="203"/>
      <c r="F75" s="245"/>
      <c r="G75" s="248"/>
      <c r="H75" s="248"/>
      <c r="I75" s="248"/>
      <c r="J75" s="248"/>
      <c r="K75" s="248"/>
      <c r="L75" s="248"/>
      <c r="M75" s="248"/>
      <c r="N75" s="249"/>
      <c r="O75" s="250"/>
      <c r="P75" s="245"/>
      <c r="Q75" s="245"/>
      <c r="R75" s="244"/>
      <c r="S75" s="244"/>
    </row>
    <row r="76" spans="2:19" ht="12.75">
      <c r="B76" s="195"/>
      <c r="C76" s="246" t="s">
        <v>315</v>
      </c>
      <c r="D76" s="246" t="s">
        <v>385</v>
      </c>
      <c r="E76" s="203"/>
      <c r="F76" s="245"/>
      <c r="G76" s="252" t="s">
        <v>386</v>
      </c>
      <c r="H76" s="252"/>
      <c r="I76" s="252"/>
      <c r="J76" s="252"/>
      <c r="K76" s="252"/>
      <c r="L76" s="253"/>
      <c r="M76" s="253"/>
      <c r="N76" s="254"/>
      <c r="O76" s="250"/>
      <c r="P76" s="245"/>
      <c r="Q76" s="245"/>
      <c r="R76" s="244"/>
      <c r="S76" s="244"/>
    </row>
    <row r="77" spans="3:19" ht="15.75">
      <c r="C77" s="246" t="s">
        <v>318</v>
      </c>
      <c r="D77" s="246" t="s">
        <v>319</v>
      </c>
      <c r="E77" s="203"/>
      <c r="F77" s="245"/>
      <c r="G77" s="531" t="s">
        <v>387</v>
      </c>
      <c r="H77" s="532"/>
      <c r="I77" s="533"/>
      <c r="J77" s="238">
        <f>(P74-E79)/P74</f>
        <v>1</v>
      </c>
      <c r="K77" s="253"/>
      <c r="L77" s="253"/>
      <c r="M77" s="253"/>
      <c r="N77" s="254"/>
      <c r="O77" s="255"/>
      <c r="P77" s="244"/>
      <c r="Q77" s="244"/>
      <c r="R77" s="244"/>
      <c r="S77" s="244"/>
    </row>
    <row r="78" spans="3:19" ht="12.75">
      <c r="C78" s="246" t="s">
        <v>321</v>
      </c>
      <c r="D78" s="246" t="s">
        <v>388</v>
      </c>
      <c r="E78" s="203"/>
      <c r="F78" s="245"/>
      <c r="G78" s="253"/>
      <c r="H78" s="253"/>
      <c r="I78" s="253"/>
      <c r="J78" s="253"/>
      <c r="K78" s="253"/>
      <c r="L78" s="253"/>
      <c r="M78" s="253"/>
      <c r="N78" s="254"/>
      <c r="O78" s="256"/>
      <c r="P78" s="244"/>
      <c r="Q78" s="244"/>
      <c r="R78" s="244"/>
      <c r="S78" s="244"/>
    </row>
    <row r="79" spans="3:19" ht="15.75">
      <c r="C79" s="246" t="s">
        <v>323</v>
      </c>
      <c r="D79" s="246" t="s">
        <v>324</v>
      </c>
      <c r="E79" s="247">
        <f>E74*$P$43+(E75+E76+E77+E78)*$P$44</f>
        <v>0</v>
      </c>
      <c r="F79" s="244"/>
      <c r="G79" s="253"/>
      <c r="H79" s="253"/>
      <c r="I79" s="253"/>
      <c r="J79" s="253"/>
      <c r="K79" s="253"/>
      <c r="L79" s="253"/>
      <c r="M79" s="253"/>
      <c r="N79" s="254"/>
      <c r="O79" s="244"/>
      <c r="P79" s="244"/>
      <c r="Q79" s="244"/>
      <c r="R79" s="244"/>
      <c r="S79" s="244"/>
    </row>
    <row r="80" ht="13.5" customHeight="1">
      <c r="C80" s="292" t="s">
        <v>389</v>
      </c>
    </row>
  </sheetData>
  <sheetProtection/>
  <mergeCells count="17">
    <mergeCell ref="C60:D60"/>
    <mergeCell ref="N1:O1"/>
    <mergeCell ref="P1:Q1"/>
    <mergeCell ref="C17:D18"/>
    <mergeCell ref="C31:D32"/>
    <mergeCell ref="G43:I43"/>
    <mergeCell ref="G44:I44"/>
    <mergeCell ref="B61:B65"/>
    <mergeCell ref="B66:B67"/>
    <mergeCell ref="G74:L74"/>
    <mergeCell ref="M74:O74"/>
    <mergeCell ref="G77:I77"/>
    <mergeCell ref="G45:I45"/>
    <mergeCell ref="N48:Q48"/>
    <mergeCell ref="C50:D50"/>
    <mergeCell ref="B51:B55"/>
    <mergeCell ref="B56:B57"/>
  </mergeCells>
  <printOptions/>
  <pageMargins left="0.6299212598425197" right="0.4330708661417323" top="0.03937007874015748" bottom="0.07874015748031496" header="0.2362204724409449" footer="0.03937007874015748"/>
  <pageSetup fitToHeight="1" fitToWidth="1" horizontalDpi="600" verticalDpi="600" orientation="landscape" paperSize="9" scale="59" r:id="rId2"/>
  <headerFooter>
    <oddFooter>&amp;C&amp;P</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B1:Q38"/>
  <sheetViews>
    <sheetView zoomScaleSheetLayoutView="100" zoomScalePageLayoutView="0" workbookViewId="0" topLeftCell="A1">
      <selection activeCell="H10" sqref="H10:O10"/>
    </sheetView>
  </sheetViews>
  <sheetFormatPr defaultColWidth="9.00390625" defaultRowHeight="13.5"/>
  <cols>
    <col min="1" max="1" width="0.875" style="123" customWidth="1"/>
    <col min="2" max="2" width="2.50390625" style="123" customWidth="1"/>
    <col min="3" max="3" width="7.125" style="123" customWidth="1"/>
    <col min="4" max="6" width="6.125" style="123" customWidth="1"/>
    <col min="7" max="7" width="6.875" style="123" customWidth="1"/>
    <col min="8" max="8" width="6.125" style="127" customWidth="1"/>
    <col min="9" max="11" width="6.125" style="123" customWidth="1"/>
    <col min="12" max="12" width="6.125" style="127" customWidth="1"/>
    <col min="13" max="16" width="6.125" style="123" customWidth="1"/>
    <col min="17" max="17" width="3.875" style="123" customWidth="1"/>
    <col min="18" max="16384" width="9.00390625" style="123" customWidth="1"/>
  </cols>
  <sheetData>
    <row r="1" spans="3:17" ht="17.25" customHeight="1">
      <c r="C1" s="148"/>
      <c r="D1" s="148"/>
      <c r="E1" s="148"/>
      <c r="F1" s="124"/>
      <c r="G1" s="124"/>
      <c r="H1" s="125"/>
      <c r="I1" s="125"/>
      <c r="J1" s="126"/>
      <c r="K1" s="126"/>
      <c r="L1" s="126"/>
      <c r="M1" s="124"/>
      <c r="N1" s="124"/>
      <c r="P1" s="406" t="s">
        <v>412</v>
      </c>
      <c r="Q1" s="406"/>
    </row>
    <row r="2" spans="3:17" ht="17.25" customHeight="1">
      <c r="C2" s="520"/>
      <c r="D2" s="520"/>
      <c r="E2" s="520"/>
      <c r="F2" s="124"/>
      <c r="G2" s="125"/>
      <c r="H2" s="126"/>
      <c r="I2" s="125"/>
      <c r="J2" s="126"/>
      <c r="K2" s="125"/>
      <c r="L2" s="126"/>
      <c r="M2" s="126"/>
      <c r="N2" s="126"/>
      <c r="P2" s="406"/>
      <c r="Q2" s="406"/>
    </row>
    <row r="3" spans="3:17" ht="3" customHeight="1">
      <c r="C3" s="520"/>
      <c r="D3" s="520"/>
      <c r="E3" s="520"/>
      <c r="F3" s="124"/>
      <c r="G3" s="125"/>
      <c r="H3" s="126"/>
      <c r="I3" s="125"/>
      <c r="J3" s="126"/>
      <c r="K3" s="125"/>
      <c r="L3" s="126"/>
      <c r="M3" s="126"/>
      <c r="N3" s="126"/>
      <c r="P3" s="126"/>
      <c r="Q3" s="126"/>
    </row>
    <row r="4" ht="9" customHeight="1"/>
    <row r="5" spans="2:17" ht="21" customHeight="1">
      <c r="B5" s="395" t="s">
        <v>413</v>
      </c>
      <c r="C5" s="396"/>
      <c r="D5" s="396"/>
      <c r="E5" s="396"/>
      <c r="F5" s="396"/>
      <c r="G5" s="396"/>
      <c r="H5" s="396"/>
      <c r="I5" s="396"/>
      <c r="J5" s="396"/>
      <c r="K5" s="396"/>
      <c r="L5" s="396"/>
      <c r="M5" s="396"/>
      <c r="N5" s="396"/>
      <c r="O5" s="396"/>
      <c r="P5" s="396"/>
      <c r="Q5" s="397"/>
    </row>
    <row r="6" spans="2:17" ht="21" customHeight="1">
      <c r="B6" s="314"/>
      <c r="C6" s="153" t="s">
        <v>414</v>
      </c>
      <c r="D6" s="128"/>
      <c r="E6" s="128"/>
      <c r="F6" s="128"/>
      <c r="G6" s="128"/>
      <c r="H6" s="128"/>
      <c r="I6" s="128"/>
      <c r="J6" s="128"/>
      <c r="K6" s="128"/>
      <c r="L6" s="128"/>
      <c r="M6" s="128"/>
      <c r="N6" s="128"/>
      <c r="O6" s="128"/>
      <c r="P6" s="128"/>
      <c r="Q6" s="315"/>
    </row>
    <row r="7" spans="2:17" ht="11.25" customHeight="1">
      <c r="B7" s="129"/>
      <c r="C7" s="561" t="s">
        <v>415</v>
      </c>
      <c r="D7" s="561"/>
      <c r="E7" s="561"/>
      <c r="F7" s="561"/>
      <c r="G7" s="561"/>
      <c r="H7" s="561"/>
      <c r="I7" s="561"/>
      <c r="J7" s="561"/>
      <c r="K7" s="561"/>
      <c r="L7" s="561"/>
      <c r="M7" s="561"/>
      <c r="N7" s="561"/>
      <c r="O7" s="561"/>
      <c r="P7" s="561"/>
      <c r="Q7" s="130"/>
    </row>
    <row r="8" spans="2:17" ht="42" customHeight="1">
      <c r="B8" s="129"/>
      <c r="C8" s="562"/>
      <c r="D8" s="562"/>
      <c r="E8" s="562"/>
      <c r="F8" s="562"/>
      <c r="G8" s="562"/>
      <c r="H8" s="562"/>
      <c r="I8" s="562"/>
      <c r="J8" s="562"/>
      <c r="K8" s="562"/>
      <c r="L8" s="562"/>
      <c r="M8" s="562"/>
      <c r="N8" s="562"/>
      <c r="O8" s="562"/>
      <c r="P8" s="562"/>
      <c r="Q8" s="130"/>
    </row>
    <row r="9" spans="2:17" ht="20.25" customHeight="1">
      <c r="B9" s="129"/>
      <c r="C9" s="526" t="s">
        <v>416</v>
      </c>
      <c r="D9" s="131"/>
      <c r="E9" s="132"/>
      <c r="F9" s="132"/>
      <c r="G9" s="132"/>
      <c r="H9" s="132"/>
      <c r="I9" s="316"/>
      <c r="J9" s="317" t="s">
        <v>417</v>
      </c>
      <c r="K9" s="132"/>
      <c r="L9" s="132"/>
      <c r="M9" s="132"/>
      <c r="N9" s="132"/>
      <c r="O9" s="132"/>
      <c r="P9" s="133"/>
      <c r="Q9" s="130"/>
    </row>
    <row r="10" spans="2:17" ht="24.75" customHeight="1">
      <c r="B10" s="129"/>
      <c r="C10" s="526"/>
      <c r="D10" s="134"/>
      <c r="E10" s="135"/>
      <c r="F10" s="135"/>
      <c r="G10" s="125" t="s">
        <v>418</v>
      </c>
      <c r="H10" s="551">
        <v>2000</v>
      </c>
      <c r="I10" s="552"/>
      <c r="J10" s="552"/>
      <c r="K10" s="552"/>
      <c r="L10" s="552"/>
      <c r="M10" s="552"/>
      <c r="N10" s="552"/>
      <c r="O10" s="553"/>
      <c r="P10" s="136"/>
      <c r="Q10" s="130"/>
    </row>
    <row r="11" spans="2:17" ht="24.75" customHeight="1">
      <c r="B11" s="129"/>
      <c r="C11" s="526"/>
      <c r="D11" s="134"/>
      <c r="E11" s="135"/>
      <c r="F11" s="135"/>
      <c r="G11" s="125" t="s">
        <v>419</v>
      </c>
      <c r="H11" s="551">
        <f>+H10*0.03</f>
        <v>60</v>
      </c>
      <c r="I11" s="552"/>
      <c r="J11" s="552"/>
      <c r="K11" s="552"/>
      <c r="L11" s="552"/>
      <c r="M11" s="552"/>
      <c r="N11" s="552"/>
      <c r="O11" s="553"/>
      <c r="P11" s="136"/>
      <c r="Q11" s="130"/>
    </row>
    <row r="12" spans="2:17" ht="24.75" customHeight="1">
      <c r="B12" s="129"/>
      <c r="C12" s="526"/>
      <c r="D12" s="134"/>
      <c r="E12" s="135"/>
      <c r="F12" s="135"/>
      <c r="G12" s="125" t="s">
        <v>420</v>
      </c>
      <c r="H12" s="551">
        <v>5000</v>
      </c>
      <c r="I12" s="552"/>
      <c r="J12" s="552"/>
      <c r="K12" s="552"/>
      <c r="L12" s="552"/>
      <c r="M12" s="552"/>
      <c r="N12" s="552"/>
      <c r="O12" s="553"/>
      <c r="P12" s="136"/>
      <c r="Q12" s="130"/>
    </row>
    <row r="13" spans="2:17" ht="24.75" customHeight="1">
      <c r="B13" s="129"/>
      <c r="C13" s="526"/>
      <c r="D13" s="134" t="s">
        <v>421</v>
      </c>
      <c r="E13" s="135"/>
      <c r="F13" s="135"/>
      <c r="G13" s="135"/>
      <c r="H13" s="135"/>
      <c r="I13" s="135"/>
      <c r="J13" s="135"/>
      <c r="K13" s="135"/>
      <c r="L13" s="135"/>
      <c r="M13" s="135"/>
      <c r="N13" s="135"/>
      <c r="O13" s="135"/>
      <c r="P13" s="136"/>
      <c r="Q13" s="130"/>
    </row>
    <row r="14" spans="2:17" ht="24.75" customHeight="1">
      <c r="B14" s="129"/>
      <c r="C14" s="526"/>
      <c r="D14" s="134" t="s">
        <v>422</v>
      </c>
      <c r="E14" s="135"/>
      <c r="F14" s="135"/>
      <c r="G14" s="135"/>
      <c r="H14" s="135"/>
      <c r="I14" s="135"/>
      <c r="J14" s="135"/>
      <c r="K14" s="135"/>
      <c r="L14" s="135"/>
      <c r="M14" s="135"/>
      <c r="N14" s="135"/>
      <c r="O14" s="135"/>
      <c r="P14" s="136"/>
      <c r="Q14" s="130"/>
    </row>
    <row r="15" spans="2:17" ht="24.75" customHeight="1">
      <c r="B15" s="129"/>
      <c r="C15" s="526"/>
      <c r="D15" s="318" t="s">
        <v>423</v>
      </c>
      <c r="E15" s="135"/>
      <c r="F15" s="135"/>
      <c r="G15" s="135"/>
      <c r="H15" s="135"/>
      <c r="I15" s="135"/>
      <c r="J15" s="135"/>
      <c r="K15" s="135"/>
      <c r="L15" s="135"/>
      <c r="M15" s="135"/>
      <c r="N15" s="135"/>
      <c r="O15" s="135"/>
      <c r="P15" s="136"/>
      <c r="Q15" s="130"/>
    </row>
    <row r="16" spans="2:17" ht="24.75" customHeight="1">
      <c r="B16" s="129"/>
      <c r="C16" s="526"/>
      <c r="D16" s="134" t="s">
        <v>424</v>
      </c>
      <c r="E16" s="135"/>
      <c r="F16" s="135"/>
      <c r="G16" s="135"/>
      <c r="H16" s="135"/>
      <c r="I16" s="135"/>
      <c r="J16" s="135"/>
      <c r="K16" s="135"/>
      <c r="L16" s="135"/>
      <c r="M16" s="135"/>
      <c r="N16" s="135"/>
      <c r="O16" s="135"/>
      <c r="P16" s="136"/>
      <c r="Q16" s="130"/>
    </row>
    <row r="17" spans="2:17" ht="24.75" customHeight="1">
      <c r="B17" s="129"/>
      <c r="C17" s="526"/>
      <c r="D17" s="134" t="s">
        <v>425</v>
      </c>
      <c r="E17" s="135"/>
      <c r="F17" s="135"/>
      <c r="G17" s="135"/>
      <c r="H17" s="514">
        <f>H10-H11</f>
        <v>1940</v>
      </c>
      <c r="I17" s="514"/>
      <c r="J17" s="135" t="s">
        <v>426</v>
      </c>
      <c r="K17" s="514">
        <f>H12</f>
        <v>5000</v>
      </c>
      <c r="L17" s="514"/>
      <c r="M17" s="135" t="s">
        <v>198</v>
      </c>
      <c r="N17" s="514"/>
      <c r="O17" s="514"/>
      <c r="P17" s="136"/>
      <c r="Q17" s="130"/>
    </row>
    <row r="18" spans="2:17" ht="24.75" customHeight="1">
      <c r="B18" s="129"/>
      <c r="C18" s="526"/>
      <c r="D18" s="134"/>
      <c r="E18" s="135"/>
      <c r="F18" s="135"/>
      <c r="G18" s="135" t="s">
        <v>427</v>
      </c>
      <c r="H18" s="515">
        <f>H17/(K17+N17)</f>
        <v>0.388</v>
      </c>
      <c r="I18" s="515"/>
      <c r="J18" s="135"/>
      <c r="K18" s="550"/>
      <c r="L18" s="550"/>
      <c r="M18" s="320"/>
      <c r="N18" s="135"/>
      <c r="O18" s="135"/>
      <c r="P18" s="136"/>
      <c r="Q18" s="130"/>
    </row>
    <row r="19" spans="2:17" ht="24.75" customHeight="1">
      <c r="B19" s="129"/>
      <c r="C19" s="526"/>
      <c r="D19" s="134" t="s">
        <v>428</v>
      </c>
      <c r="E19" s="135"/>
      <c r="F19" s="135"/>
      <c r="G19" s="321" t="s">
        <v>429</v>
      </c>
      <c r="H19" s="322"/>
      <c r="I19" s="322" t="s">
        <v>430</v>
      </c>
      <c r="J19" s="135"/>
      <c r="K19" s="319"/>
      <c r="L19" s="319"/>
      <c r="M19" s="320"/>
      <c r="N19" s="321" t="s">
        <v>429</v>
      </c>
      <c r="O19" s="135"/>
      <c r="P19" s="136"/>
      <c r="Q19" s="130"/>
    </row>
    <row r="20" spans="2:17" ht="24.75" customHeight="1">
      <c r="B20" s="129"/>
      <c r="C20" s="526"/>
      <c r="D20" s="134" t="s">
        <v>431</v>
      </c>
      <c r="G20" s="137" t="s">
        <v>432</v>
      </c>
      <c r="P20" s="130"/>
      <c r="Q20" s="130"/>
    </row>
    <row r="21" spans="2:17" ht="24.75" customHeight="1">
      <c r="B21" s="129"/>
      <c r="C21" s="527"/>
      <c r="D21" s="134"/>
      <c r="E21" s="135"/>
      <c r="F21" s="135"/>
      <c r="G21" s="551"/>
      <c r="H21" s="552"/>
      <c r="I21" s="553"/>
      <c r="J21" s="135" t="s">
        <v>433</v>
      </c>
      <c r="K21" s="135"/>
      <c r="L21" s="135"/>
      <c r="M21" s="135"/>
      <c r="N21" s="135"/>
      <c r="O21" s="135"/>
      <c r="P21" s="136"/>
      <c r="Q21" s="130"/>
    </row>
    <row r="22" spans="2:17" ht="24.75" customHeight="1">
      <c r="B22" s="129"/>
      <c r="C22" s="516"/>
      <c r="D22" s="554"/>
      <c r="E22" s="555"/>
      <c r="F22" s="555"/>
      <c r="G22" s="555"/>
      <c r="H22" s="555"/>
      <c r="I22" s="555"/>
      <c r="J22" s="555"/>
      <c r="K22" s="555"/>
      <c r="L22" s="555"/>
      <c r="M22" s="555"/>
      <c r="N22" s="555"/>
      <c r="O22" s="555"/>
      <c r="P22" s="556"/>
      <c r="Q22" s="130"/>
    </row>
    <row r="23" spans="2:17" ht="24.75" customHeight="1">
      <c r="B23" s="129"/>
      <c r="C23" s="516"/>
      <c r="D23" s="557"/>
      <c r="E23" s="555"/>
      <c r="F23" s="555"/>
      <c r="G23" s="555"/>
      <c r="H23" s="555"/>
      <c r="I23" s="555"/>
      <c r="J23" s="555"/>
      <c r="K23" s="555"/>
      <c r="L23" s="555"/>
      <c r="M23" s="555"/>
      <c r="N23" s="555"/>
      <c r="O23" s="555"/>
      <c r="P23" s="556"/>
      <c r="Q23" s="130"/>
    </row>
    <row r="24" spans="2:17" ht="24.75" customHeight="1">
      <c r="B24" s="129"/>
      <c r="C24" s="516"/>
      <c r="D24" s="557"/>
      <c r="E24" s="555"/>
      <c r="F24" s="555"/>
      <c r="G24" s="555"/>
      <c r="H24" s="555"/>
      <c r="I24" s="555"/>
      <c r="J24" s="555"/>
      <c r="K24" s="555"/>
      <c r="L24" s="555"/>
      <c r="M24" s="555"/>
      <c r="N24" s="555"/>
      <c r="O24" s="555"/>
      <c r="P24" s="556"/>
      <c r="Q24" s="130"/>
    </row>
    <row r="25" spans="2:17" ht="22.5" customHeight="1">
      <c r="B25" s="129"/>
      <c r="C25" s="516"/>
      <c r="D25" s="557"/>
      <c r="E25" s="555"/>
      <c r="F25" s="555"/>
      <c r="G25" s="555"/>
      <c r="H25" s="555"/>
      <c r="I25" s="555"/>
      <c r="J25" s="555"/>
      <c r="K25" s="555"/>
      <c r="L25" s="555"/>
      <c r="M25" s="555"/>
      <c r="N25" s="555"/>
      <c r="O25" s="555"/>
      <c r="P25" s="556"/>
      <c r="Q25" s="130"/>
    </row>
    <row r="26" spans="2:17" ht="22.5" customHeight="1">
      <c r="B26" s="129"/>
      <c r="C26" s="516"/>
      <c r="D26" s="557"/>
      <c r="E26" s="555"/>
      <c r="F26" s="555"/>
      <c r="G26" s="555"/>
      <c r="H26" s="555"/>
      <c r="I26" s="555"/>
      <c r="J26" s="555"/>
      <c r="K26" s="555"/>
      <c r="L26" s="555"/>
      <c r="M26" s="555"/>
      <c r="N26" s="555"/>
      <c r="O26" s="555"/>
      <c r="P26" s="556"/>
      <c r="Q26" s="130"/>
    </row>
    <row r="27" spans="2:17" ht="22.5" customHeight="1">
      <c r="B27" s="129"/>
      <c r="C27" s="516"/>
      <c r="D27" s="557"/>
      <c r="E27" s="555"/>
      <c r="F27" s="555"/>
      <c r="G27" s="555"/>
      <c r="H27" s="555"/>
      <c r="I27" s="555"/>
      <c r="J27" s="555"/>
      <c r="K27" s="555"/>
      <c r="L27" s="555"/>
      <c r="M27" s="555"/>
      <c r="N27" s="555"/>
      <c r="O27" s="555"/>
      <c r="P27" s="556"/>
      <c r="Q27" s="130"/>
    </row>
    <row r="28" spans="2:17" ht="22.5" customHeight="1">
      <c r="B28" s="129"/>
      <c r="C28" s="516"/>
      <c r="D28" s="557"/>
      <c r="E28" s="555"/>
      <c r="F28" s="555"/>
      <c r="G28" s="555"/>
      <c r="H28" s="555"/>
      <c r="I28" s="555"/>
      <c r="J28" s="555"/>
      <c r="K28" s="555"/>
      <c r="L28" s="555"/>
      <c r="M28" s="555"/>
      <c r="N28" s="555"/>
      <c r="O28" s="555"/>
      <c r="P28" s="556"/>
      <c r="Q28" s="130"/>
    </row>
    <row r="29" spans="2:17" ht="22.5" customHeight="1">
      <c r="B29" s="129"/>
      <c r="C29" s="516"/>
      <c r="D29" s="557"/>
      <c r="E29" s="555"/>
      <c r="F29" s="555"/>
      <c r="G29" s="555"/>
      <c r="H29" s="555"/>
      <c r="I29" s="555"/>
      <c r="J29" s="555"/>
      <c r="K29" s="555"/>
      <c r="L29" s="555"/>
      <c r="M29" s="555"/>
      <c r="N29" s="555"/>
      <c r="O29" s="555"/>
      <c r="P29" s="556"/>
      <c r="Q29" s="130"/>
    </row>
    <row r="30" spans="2:17" ht="22.5" customHeight="1">
      <c r="B30" s="129"/>
      <c r="C30" s="516"/>
      <c r="D30" s="557"/>
      <c r="E30" s="555"/>
      <c r="F30" s="555"/>
      <c r="G30" s="555"/>
      <c r="H30" s="555"/>
      <c r="I30" s="555"/>
      <c r="J30" s="555"/>
      <c r="K30" s="555"/>
      <c r="L30" s="555"/>
      <c r="M30" s="555"/>
      <c r="N30" s="555"/>
      <c r="O30" s="555"/>
      <c r="P30" s="556"/>
      <c r="Q30" s="130"/>
    </row>
    <row r="31" spans="2:17" ht="22.5" customHeight="1">
      <c r="B31" s="129"/>
      <c r="C31" s="516"/>
      <c r="D31" s="557"/>
      <c r="E31" s="555"/>
      <c r="F31" s="555"/>
      <c r="G31" s="555"/>
      <c r="H31" s="555"/>
      <c r="I31" s="555"/>
      <c r="J31" s="555"/>
      <c r="K31" s="555"/>
      <c r="L31" s="555"/>
      <c r="M31" s="555"/>
      <c r="N31" s="555"/>
      <c r="O31" s="555"/>
      <c r="P31" s="556"/>
      <c r="Q31" s="130"/>
    </row>
    <row r="32" spans="2:17" ht="22.5" customHeight="1">
      <c r="B32" s="129"/>
      <c r="C32" s="516"/>
      <c r="D32" s="557"/>
      <c r="E32" s="555"/>
      <c r="F32" s="555"/>
      <c r="G32" s="555"/>
      <c r="H32" s="555"/>
      <c r="I32" s="555"/>
      <c r="J32" s="555"/>
      <c r="K32" s="555"/>
      <c r="L32" s="555"/>
      <c r="M32" s="555"/>
      <c r="N32" s="555"/>
      <c r="O32" s="555"/>
      <c r="P32" s="556"/>
      <c r="Q32" s="130"/>
    </row>
    <row r="33" spans="2:17" ht="22.5" customHeight="1">
      <c r="B33" s="129"/>
      <c r="C33" s="516"/>
      <c r="D33" s="557"/>
      <c r="E33" s="555"/>
      <c r="F33" s="555"/>
      <c r="G33" s="555"/>
      <c r="H33" s="555"/>
      <c r="I33" s="555"/>
      <c r="J33" s="555"/>
      <c r="K33" s="555"/>
      <c r="L33" s="555"/>
      <c r="M33" s="555"/>
      <c r="N33" s="555"/>
      <c r="O33" s="555"/>
      <c r="P33" s="556"/>
      <c r="Q33" s="130"/>
    </row>
    <row r="34" spans="2:17" ht="22.5" customHeight="1">
      <c r="B34" s="129"/>
      <c r="C34" s="517"/>
      <c r="D34" s="558"/>
      <c r="E34" s="559"/>
      <c r="F34" s="559"/>
      <c r="G34" s="559"/>
      <c r="H34" s="559"/>
      <c r="I34" s="559"/>
      <c r="J34" s="559"/>
      <c r="K34" s="559"/>
      <c r="L34" s="559"/>
      <c r="M34" s="559"/>
      <c r="N34" s="559"/>
      <c r="O34" s="559"/>
      <c r="P34" s="560"/>
      <c r="Q34" s="130"/>
    </row>
    <row r="35" spans="2:17" ht="22.5" customHeight="1">
      <c r="B35" s="129"/>
      <c r="C35" s="138"/>
      <c r="D35" s="139"/>
      <c r="E35" s="139"/>
      <c r="F35" s="138"/>
      <c r="G35" s="138"/>
      <c r="H35" s="138"/>
      <c r="I35" s="138"/>
      <c r="J35" s="138"/>
      <c r="K35" s="138"/>
      <c r="L35" s="138"/>
      <c r="M35" s="138"/>
      <c r="N35" s="138"/>
      <c r="O35" s="138"/>
      <c r="P35" s="124"/>
      <c r="Q35" s="130"/>
    </row>
    <row r="36" spans="2:17" ht="22.5" customHeight="1">
      <c r="B36" s="129"/>
      <c r="C36" s="323"/>
      <c r="D36" s="163"/>
      <c r="E36" s="140"/>
      <c r="F36" s="135"/>
      <c r="G36" s="138"/>
      <c r="H36" s="138"/>
      <c r="I36" s="138"/>
      <c r="J36" s="138"/>
      <c r="K36" s="138"/>
      <c r="L36" s="138"/>
      <c r="M36" s="138"/>
      <c r="N36" s="138"/>
      <c r="O36" s="138"/>
      <c r="P36" s="124"/>
      <c r="Q36" s="130"/>
    </row>
    <row r="37" spans="2:17" ht="10.5" customHeight="1">
      <c r="B37" s="129"/>
      <c r="C37" s="124"/>
      <c r="D37" s="141"/>
      <c r="E37" s="141"/>
      <c r="F37" s="142"/>
      <c r="G37" s="142"/>
      <c r="H37" s="142"/>
      <c r="I37" s="142"/>
      <c r="J37" s="142"/>
      <c r="K37" s="142"/>
      <c r="L37" s="142"/>
      <c r="M37" s="142"/>
      <c r="N37" s="142"/>
      <c r="O37" s="142"/>
      <c r="P37" s="142"/>
      <c r="Q37" s="143"/>
    </row>
    <row r="38" spans="2:17" ht="6" customHeight="1">
      <c r="B38" s="144"/>
      <c r="C38" s="145"/>
      <c r="D38" s="145"/>
      <c r="E38" s="145"/>
      <c r="F38" s="145"/>
      <c r="G38" s="145"/>
      <c r="H38" s="146"/>
      <c r="I38" s="145"/>
      <c r="J38" s="145"/>
      <c r="K38" s="145"/>
      <c r="L38" s="146"/>
      <c r="M38" s="145"/>
      <c r="N38" s="145"/>
      <c r="O38" s="145"/>
      <c r="P38" s="145"/>
      <c r="Q38" s="147"/>
    </row>
  </sheetData>
  <sheetProtection/>
  <mergeCells count="16">
    <mergeCell ref="P1:Q2"/>
    <mergeCell ref="C2:E3"/>
    <mergeCell ref="B5:Q5"/>
    <mergeCell ref="C7:P8"/>
    <mergeCell ref="C9:C21"/>
    <mergeCell ref="H10:O10"/>
    <mergeCell ref="H11:O11"/>
    <mergeCell ref="H12:O12"/>
    <mergeCell ref="H17:I17"/>
    <mergeCell ref="K17:L17"/>
    <mergeCell ref="N17:O17"/>
    <mergeCell ref="H18:I18"/>
    <mergeCell ref="K18:L18"/>
    <mergeCell ref="G21:I21"/>
    <mergeCell ref="C22:C34"/>
    <mergeCell ref="D22:P34"/>
  </mergeCells>
  <printOptions/>
  <pageMargins left="0.6299212598425197" right="0.4330708661417323" top="0.6299212598425197" bottom="0.4724409448818898" header="0.2362204724409449" footer="0.1968503937007874"/>
  <pageSetup fitToHeight="1" fitToWidth="1" horizontalDpi="300" verticalDpi="300" orientation="portrait" paperSize="9" scale="97" r:id="rId2"/>
  <headerFooter alignWithMargins="0">
    <oddFooter>&amp;C&amp;P</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B1:Q39"/>
  <sheetViews>
    <sheetView zoomScaleSheetLayoutView="100" zoomScalePageLayoutView="0" workbookViewId="0" topLeftCell="A1">
      <selection activeCell="H10" sqref="H10:O10"/>
    </sheetView>
  </sheetViews>
  <sheetFormatPr defaultColWidth="9.00390625" defaultRowHeight="13.5"/>
  <cols>
    <col min="1" max="1" width="0.875" style="123" customWidth="1"/>
    <col min="2" max="2" width="2.50390625" style="123" customWidth="1"/>
    <col min="3" max="3" width="7.125" style="123" customWidth="1"/>
    <col min="4" max="7" width="6.125" style="123" customWidth="1"/>
    <col min="8" max="8" width="6.125" style="127" customWidth="1"/>
    <col min="9" max="11" width="6.125" style="123" customWidth="1"/>
    <col min="12" max="12" width="6.125" style="127" customWidth="1"/>
    <col min="13" max="16" width="6.125" style="123" customWidth="1"/>
    <col min="17" max="17" width="3.875" style="123" customWidth="1"/>
    <col min="18" max="16384" width="9.00390625" style="123" customWidth="1"/>
  </cols>
  <sheetData>
    <row r="1" spans="3:17" ht="17.25" customHeight="1">
      <c r="C1" s="148"/>
      <c r="D1" s="148"/>
      <c r="E1" s="148"/>
      <c r="F1" s="124"/>
      <c r="G1" s="124"/>
      <c r="H1" s="125"/>
      <c r="I1" s="125"/>
      <c r="J1" s="126"/>
      <c r="K1" s="126"/>
      <c r="L1" s="126"/>
      <c r="M1" s="124"/>
      <c r="N1" s="124"/>
      <c r="P1" s="406" t="s">
        <v>434</v>
      </c>
      <c r="Q1" s="406"/>
    </row>
    <row r="2" spans="3:17" ht="17.25" customHeight="1">
      <c r="C2" s="520"/>
      <c r="D2" s="520"/>
      <c r="E2" s="520"/>
      <c r="F2" s="124"/>
      <c r="G2" s="125"/>
      <c r="H2" s="126"/>
      <c r="I2" s="125"/>
      <c r="J2" s="126"/>
      <c r="K2" s="125"/>
      <c r="L2" s="126"/>
      <c r="M2" s="126"/>
      <c r="N2" s="126"/>
      <c r="P2" s="406"/>
      <c r="Q2" s="406"/>
    </row>
    <row r="3" spans="3:17" ht="3" customHeight="1">
      <c r="C3" s="520"/>
      <c r="D3" s="520"/>
      <c r="E3" s="520"/>
      <c r="F3" s="124"/>
      <c r="G3" s="125"/>
      <c r="H3" s="126"/>
      <c r="I3" s="125"/>
      <c r="J3" s="126"/>
      <c r="K3" s="125"/>
      <c r="L3" s="126"/>
      <c r="M3" s="126"/>
      <c r="N3" s="126"/>
      <c r="P3" s="126"/>
      <c r="Q3" s="126"/>
    </row>
    <row r="4" ht="9" customHeight="1"/>
    <row r="5" spans="2:17" ht="21" customHeight="1">
      <c r="B5" s="395" t="s">
        <v>413</v>
      </c>
      <c r="C5" s="396"/>
      <c r="D5" s="396"/>
      <c r="E5" s="396"/>
      <c r="F5" s="396"/>
      <c r="G5" s="396"/>
      <c r="H5" s="396"/>
      <c r="I5" s="396"/>
      <c r="J5" s="396"/>
      <c r="K5" s="396"/>
      <c r="L5" s="396"/>
      <c r="M5" s="396"/>
      <c r="N5" s="396"/>
      <c r="O5" s="396"/>
      <c r="P5" s="396"/>
      <c r="Q5" s="397"/>
    </row>
    <row r="6" spans="2:17" ht="21" customHeight="1">
      <c r="B6" s="314"/>
      <c r="C6" s="153" t="s">
        <v>435</v>
      </c>
      <c r="D6" s="128"/>
      <c r="E6" s="128"/>
      <c r="F6" s="128"/>
      <c r="G6" s="128"/>
      <c r="H6" s="128"/>
      <c r="I6" s="128"/>
      <c r="J6" s="128"/>
      <c r="K6" s="128"/>
      <c r="L6" s="128"/>
      <c r="M6" s="128"/>
      <c r="N6" s="128"/>
      <c r="O6" s="128"/>
      <c r="P6" s="128"/>
      <c r="Q6" s="315"/>
    </row>
    <row r="7" spans="2:17" ht="11.25" customHeight="1">
      <c r="B7" s="129"/>
      <c r="C7" s="561" t="s">
        <v>436</v>
      </c>
      <c r="D7" s="561"/>
      <c r="E7" s="561"/>
      <c r="F7" s="561"/>
      <c r="G7" s="561"/>
      <c r="H7" s="561"/>
      <c r="I7" s="561"/>
      <c r="J7" s="561"/>
      <c r="K7" s="561"/>
      <c r="L7" s="561"/>
      <c r="M7" s="561"/>
      <c r="N7" s="561"/>
      <c r="O7" s="561"/>
      <c r="P7" s="561"/>
      <c r="Q7" s="130"/>
    </row>
    <row r="8" spans="2:17" ht="19.5" customHeight="1">
      <c r="B8" s="129"/>
      <c r="C8" s="562"/>
      <c r="D8" s="562"/>
      <c r="E8" s="562"/>
      <c r="F8" s="562"/>
      <c r="G8" s="562"/>
      <c r="H8" s="562"/>
      <c r="I8" s="562"/>
      <c r="J8" s="562"/>
      <c r="K8" s="562"/>
      <c r="L8" s="562"/>
      <c r="M8" s="562"/>
      <c r="N8" s="562"/>
      <c r="O8" s="562"/>
      <c r="P8" s="562"/>
      <c r="Q8" s="130"/>
    </row>
    <row r="9" spans="2:17" ht="20.25" customHeight="1">
      <c r="B9" s="129"/>
      <c r="C9" s="526" t="s">
        <v>416</v>
      </c>
      <c r="D9" s="131"/>
      <c r="E9" s="132"/>
      <c r="F9" s="132"/>
      <c r="G9" s="132"/>
      <c r="H9" s="132"/>
      <c r="I9" s="316"/>
      <c r="J9" s="317" t="s">
        <v>417</v>
      </c>
      <c r="K9" s="132"/>
      <c r="L9" s="132"/>
      <c r="M9" s="132"/>
      <c r="N9" s="132"/>
      <c r="O9" s="132"/>
      <c r="P9" s="133"/>
      <c r="Q9" s="130"/>
    </row>
    <row r="10" spans="2:17" ht="24.75" customHeight="1">
      <c r="B10" s="129"/>
      <c r="C10" s="526"/>
      <c r="D10" s="134"/>
      <c r="E10" s="135"/>
      <c r="F10" s="135"/>
      <c r="G10" s="324" t="s">
        <v>437</v>
      </c>
      <c r="H10" s="551">
        <v>6000000</v>
      </c>
      <c r="I10" s="552"/>
      <c r="J10" s="552"/>
      <c r="K10" s="552"/>
      <c r="L10" s="552"/>
      <c r="M10" s="552"/>
      <c r="N10" s="552"/>
      <c r="O10" s="553"/>
      <c r="P10" s="136"/>
      <c r="Q10" s="130"/>
    </row>
    <row r="11" spans="2:17" ht="24.75" customHeight="1">
      <c r="B11" s="129"/>
      <c r="C11" s="526"/>
      <c r="D11" s="134"/>
      <c r="E11" s="135"/>
      <c r="F11" s="135"/>
      <c r="G11" s="324" t="s">
        <v>438</v>
      </c>
      <c r="H11" s="551">
        <v>180000</v>
      </c>
      <c r="I11" s="552"/>
      <c r="J11" s="552"/>
      <c r="K11" s="552"/>
      <c r="L11" s="552"/>
      <c r="M11" s="552"/>
      <c r="N11" s="552"/>
      <c r="O11" s="553"/>
      <c r="P11" s="136"/>
      <c r="Q11" s="130"/>
    </row>
    <row r="12" spans="2:17" ht="24.75" customHeight="1">
      <c r="B12" s="129"/>
      <c r="C12" s="526"/>
      <c r="D12" s="134"/>
      <c r="E12" s="135"/>
      <c r="F12" s="135"/>
      <c r="G12" s="324" t="s">
        <v>439</v>
      </c>
      <c r="H12" s="551">
        <v>17820000</v>
      </c>
      <c r="I12" s="552"/>
      <c r="J12" s="552"/>
      <c r="K12" s="552"/>
      <c r="L12" s="552"/>
      <c r="M12" s="552"/>
      <c r="N12" s="552"/>
      <c r="O12" s="553"/>
      <c r="P12" s="136"/>
      <c r="Q12" s="130"/>
    </row>
    <row r="13" spans="2:17" ht="24.75" customHeight="1">
      <c r="B13" s="129"/>
      <c r="C13" s="526"/>
      <c r="D13" s="134" t="s">
        <v>421</v>
      </c>
      <c r="E13" s="135"/>
      <c r="F13" s="135"/>
      <c r="G13" s="135"/>
      <c r="H13" s="135"/>
      <c r="I13" s="135"/>
      <c r="J13" s="135"/>
      <c r="K13" s="135"/>
      <c r="L13" s="135"/>
      <c r="M13" s="135"/>
      <c r="N13" s="135"/>
      <c r="O13" s="135"/>
      <c r="P13" s="136"/>
      <c r="Q13" s="130"/>
    </row>
    <row r="14" spans="2:17" ht="24.75" customHeight="1">
      <c r="B14" s="129"/>
      <c r="C14" s="526"/>
      <c r="D14" s="325" t="s">
        <v>440</v>
      </c>
      <c r="E14" s="326"/>
      <c r="F14" s="326"/>
      <c r="G14" s="326"/>
      <c r="H14" s="135"/>
      <c r="I14" s="135"/>
      <c r="J14" s="135"/>
      <c r="K14" s="135"/>
      <c r="L14" s="135"/>
      <c r="M14" s="135"/>
      <c r="N14" s="135"/>
      <c r="O14" s="135"/>
      <c r="P14" s="136"/>
      <c r="Q14" s="130"/>
    </row>
    <row r="15" spans="2:17" ht="24.75" customHeight="1">
      <c r="B15" s="129"/>
      <c r="C15" s="526"/>
      <c r="D15" s="325" t="s">
        <v>441</v>
      </c>
      <c r="E15" s="326"/>
      <c r="F15" s="326"/>
      <c r="G15" s="326"/>
      <c r="H15" s="135"/>
      <c r="I15" s="135"/>
      <c r="J15" s="135"/>
      <c r="K15" s="135"/>
      <c r="L15" s="135"/>
      <c r="M15" s="135"/>
      <c r="N15" s="135"/>
      <c r="O15" s="135"/>
      <c r="P15" s="136"/>
      <c r="Q15" s="130"/>
    </row>
    <row r="16" spans="2:17" ht="24.75" customHeight="1">
      <c r="B16" s="129"/>
      <c r="C16" s="526"/>
      <c r="D16" s="325" t="s">
        <v>442</v>
      </c>
      <c r="E16" s="326"/>
      <c r="F16" s="326"/>
      <c r="G16" s="326"/>
      <c r="H16" s="135"/>
      <c r="I16" s="135"/>
      <c r="J16" s="135"/>
      <c r="K16" s="135"/>
      <c r="L16" s="135"/>
      <c r="M16" s="135"/>
      <c r="N16" s="135"/>
      <c r="O16" s="135"/>
      <c r="P16" s="136"/>
      <c r="Q16" s="130"/>
    </row>
    <row r="17" spans="2:17" ht="24.75" customHeight="1">
      <c r="B17" s="129"/>
      <c r="C17" s="526"/>
      <c r="D17" s="134" t="s">
        <v>424</v>
      </c>
      <c r="E17" s="135"/>
      <c r="F17" s="135"/>
      <c r="G17" s="135"/>
      <c r="H17" s="135"/>
      <c r="I17" s="135"/>
      <c r="J17" s="135"/>
      <c r="K17" s="135"/>
      <c r="L17" s="135"/>
      <c r="M17" s="135"/>
      <c r="N17" s="135"/>
      <c r="O17" s="135"/>
      <c r="P17" s="136"/>
      <c r="Q17" s="130"/>
    </row>
    <row r="18" spans="2:17" ht="24.75" customHeight="1">
      <c r="B18" s="129"/>
      <c r="C18" s="526"/>
      <c r="D18" s="134" t="s">
        <v>443</v>
      </c>
      <c r="E18" s="135"/>
      <c r="F18" s="135"/>
      <c r="G18" s="135"/>
      <c r="H18" s="514">
        <f>H10-H11</f>
        <v>5820000</v>
      </c>
      <c r="I18" s="514"/>
      <c r="J18" s="135" t="s">
        <v>426</v>
      </c>
      <c r="K18" s="514">
        <f>H12</f>
        <v>17820000</v>
      </c>
      <c r="L18" s="514"/>
      <c r="M18" s="135" t="s">
        <v>444</v>
      </c>
      <c r="N18" s="514">
        <f>H10-H11</f>
        <v>5820000</v>
      </c>
      <c r="O18" s="514"/>
      <c r="P18" s="136" t="s">
        <v>445</v>
      </c>
      <c r="Q18" s="130"/>
    </row>
    <row r="19" spans="2:17" ht="24.75" customHeight="1">
      <c r="B19" s="129"/>
      <c r="C19" s="526"/>
      <c r="D19" s="134"/>
      <c r="E19" s="135"/>
      <c r="F19" s="135"/>
      <c r="G19" s="135" t="s">
        <v>427</v>
      </c>
      <c r="H19" s="515">
        <f>H18/(K18+N18)</f>
        <v>0.24619289340101522</v>
      </c>
      <c r="I19" s="515"/>
      <c r="J19" s="135"/>
      <c r="K19" s="550"/>
      <c r="L19" s="550"/>
      <c r="M19" s="320"/>
      <c r="N19" s="135"/>
      <c r="O19" s="135"/>
      <c r="P19" s="136"/>
      <c r="Q19" s="130"/>
    </row>
    <row r="20" spans="2:17" ht="24.75" customHeight="1">
      <c r="B20" s="129"/>
      <c r="C20" s="526"/>
      <c r="D20" s="134" t="s">
        <v>428</v>
      </c>
      <c r="E20" s="135"/>
      <c r="F20" s="135"/>
      <c r="G20" s="321" t="s">
        <v>429</v>
      </c>
      <c r="H20" s="322"/>
      <c r="I20" s="322" t="s">
        <v>430</v>
      </c>
      <c r="J20" s="135"/>
      <c r="K20" s="319"/>
      <c r="L20" s="319"/>
      <c r="M20" s="320"/>
      <c r="N20" s="321" t="s">
        <v>429</v>
      </c>
      <c r="O20" s="135"/>
      <c r="P20" s="136"/>
      <c r="Q20" s="130"/>
    </row>
    <row r="21" spans="2:17" ht="24.75" customHeight="1">
      <c r="B21" s="129"/>
      <c r="C21" s="526"/>
      <c r="D21" s="134"/>
      <c r="G21" s="137"/>
      <c r="P21" s="130"/>
      <c r="Q21" s="130"/>
    </row>
    <row r="22" spans="2:17" ht="24.75" customHeight="1">
      <c r="B22" s="129"/>
      <c r="C22" s="527"/>
      <c r="D22" s="134"/>
      <c r="E22" s="135"/>
      <c r="F22" s="135"/>
      <c r="G22" s="563"/>
      <c r="H22" s="563"/>
      <c r="I22" s="563"/>
      <c r="J22" s="135"/>
      <c r="K22" s="135"/>
      <c r="L22" s="135"/>
      <c r="M22" s="135"/>
      <c r="N22" s="135"/>
      <c r="O22" s="135"/>
      <c r="P22" s="136"/>
      <c r="Q22" s="130"/>
    </row>
    <row r="23" spans="2:17" ht="24.75" customHeight="1">
      <c r="B23" s="129"/>
      <c r="C23" s="516"/>
      <c r="D23" s="554"/>
      <c r="E23" s="555"/>
      <c r="F23" s="555"/>
      <c r="G23" s="555"/>
      <c r="H23" s="555"/>
      <c r="I23" s="555"/>
      <c r="J23" s="555"/>
      <c r="K23" s="555"/>
      <c r="L23" s="555"/>
      <c r="M23" s="555"/>
      <c r="N23" s="555"/>
      <c r="O23" s="555"/>
      <c r="P23" s="556"/>
      <c r="Q23" s="130"/>
    </row>
    <row r="24" spans="2:17" ht="24.75" customHeight="1">
      <c r="B24" s="129"/>
      <c r="C24" s="516"/>
      <c r="D24" s="557"/>
      <c r="E24" s="555"/>
      <c r="F24" s="555"/>
      <c r="G24" s="555"/>
      <c r="H24" s="555"/>
      <c r="I24" s="555"/>
      <c r="J24" s="555"/>
      <c r="K24" s="555"/>
      <c r="L24" s="555"/>
      <c r="M24" s="555"/>
      <c r="N24" s="555"/>
      <c r="O24" s="555"/>
      <c r="P24" s="556"/>
      <c r="Q24" s="130"/>
    </row>
    <row r="25" spans="2:17" ht="24.75" customHeight="1">
      <c r="B25" s="129"/>
      <c r="C25" s="516"/>
      <c r="D25" s="557"/>
      <c r="E25" s="555"/>
      <c r="F25" s="555"/>
      <c r="G25" s="555"/>
      <c r="H25" s="555"/>
      <c r="I25" s="555"/>
      <c r="J25" s="555"/>
      <c r="K25" s="555"/>
      <c r="L25" s="555"/>
      <c r="M25" s="555"/>
      <c r="N25" s="555"/>
      <c r="O25" s="555"/>
      <c r="P25" s="556"/>
      <c r="Q25" s="130"/>
    </row>
    <row r="26" spans="2:17" ht="22.5" customHeight="1">
      <c r="B26" s="129"/>
      <c r="C26" s="516"/>
      <c r="D26" s="557"/>
      <c r="E26" s="555"/>
      <c r="F26" s="555"/>
      <c r="G26" s="555"/>
      <c r="H26" s="555"/>
      <c r="I26" s="555"/>
      <c r="J26" s="555"/>
      <c r="K26" s="555"/>
      <c r="L26" s="555"/>
      <c r="M26" s="555"/>
      <c r="N26" s="555"/>
      <c r="O26" s="555"/>
      <c r="P26" s="556"/>
      <c r="Q26" s="130"/>
    </row>
    <row r="27" spans="2:17" ht="22.5" customHeight="1">
      <c r="B27" s="129"/>
      <c r="C27" s="516"/>
      <c r="D27" s="557"/>
      <c r="E27" s="555"/>
      <c r="F27" s="555"/>
      <c r="G27" s="555"/>
      <c r="H27" s="555"/>
      <c r="I27" s="555"/>
      <c r="J27" s="555"/>
      <c r="K27" s="555"/>
      <c r="L27" s="555"/>
      <c r="M27" s="555"/>
      <c r="N27" s="555"/>
      <c r="O27" s="555"/>
      <c r="P27" s="556"/>
      <c r="Q27" s="130"/>
    </row>
    <row r="28" spans="2:17" ht="22.5" customHeight="1">
      <c r="B28" s="129"/>
      <c r="C28" s="516"/>
      <c r="D28" s="557"/>
      <c r="E28" s="555"/>
      <c r="F28" s="555"/>
      <c r="G28" s="555"/>
      <c r="H28" s="555"/>
      <c r="I28" s="555"/>
      <c r="J28" s="555"/>
      <c r="K28" s="555"/>
      <c r="L28" s="555"/>
      <c r="M28" s="555"/>
      <c r="N28" s="555"/>
      <c r="O28" s="555"/>
      <c r="P28" s="556"/>
      <c r="Q28" s="130"/>
    </row>
    <row r="29" spans="2:17" ht="22.5" customHeight="1">
      <c r="B29" s="129"/>
      <c r="C29" s="516"/>
      <c r="D29" s="557"/>
      <c r="E29" s="555"/>
      <c r="F29" s="555"/>
      <c r="G29" s="555"/>
      <c r="H29" s="555"/>
      <c r="I29" s="555"/>
      <c r="J29" s="555"/>
      <c r="K29" s="555"/>
      <c r="L29" s="555"/>
      <c r="M29" s="555"/>
      <c r="N29" s="555"/>
      <c r="O29" s="555"/>
      <c r="P29" s="556"/>
      <c r="Q29" s="130"/>
    </row>
    <row r="30" spans="2:17" ht="22.5" customHeight="1">
      <c r="B30" s="129"/>
      <c r="C30" s="516"/>
      <c r="D30" s="557"/>
      <c r="E30" s="555"/>
      <c r="F30" s="555"/>
      <c r="G30" s="555"/>
      <c r="H30" s="555"/>
      <c r="I30" s="555"/>
      <c r="J30" s="555"/>
      <c r="K30" s="555"/>
      <c r="L30" s="555"/>
      <c r="M30" s="555"/>
      <c r="N30" s="555"/>
      <c r="O30" s="555"/>
      <c r="P30" s="556"/>
      <c r="Q30" s="130"/>
    </row>
    <row r="31" spans="2:17" ht="22.5" customHeight="1">
      <c r="B31" s="129"/>
      <c r="C31" s="516"/>
      <c r="D31" s="557"/>
      <c r="E31" s="555"/>
      <c r="F31" s="555"/>
      <c r="G31" s="555"/>
      <c r="H31" s="555"/>
      <c r="I31" s="555"/>
      <c r="J31" s="555"/>
      <c r="K31" s="555"/>
      <c r="L31" s="555"/>
      <c r="M31" s="555"/>
      <c r="N31" s="555"/>
      <c r="O31" s="555"/>
      <c r="P31" s="556"/>
      <c r="Q31" s="130"/>
    </row>
    <row r="32" spans="2:17" ht="22.5" customHeight="1">
      <c r="B32" s="129"/>
      <c r="C32" s="516"/>
      <c r="D32" s="557"/>
      <c r="E32" s="555"/>
      <c r="F32" s="555"/>
      <c r="G32" s="555"/>
      <c r="H32" s="555"/>
      <c r="I32" s="555"/>
      <c r="J32" s="555"/>
      <c r="K32" s="555"/>
      <c r="L32" s="555"/>
      <c r="M32" s="555"/>
      <c r="N32" s="555"/>
      <c r="O32" s="555"/>
      <c r="P32" s="556"/>
      <c r="Q32" s="130"/>
    </row>
    <row r="33" spans="2:17" ht="22.5" customHeight="1">
      <c r="B33" s="129"/>
      <c r="C33" s="516"/>
      <c r="D33" s="557"/>
      <c r="E33" s="555"/>
      <c r="F33" s="555"/>
      <c r="G33" s="555"/>
      <c r="H33" s="555"/>
      <c r="I33" s="555"/>
      <c r="J33" s="555"/>
      <c r="K33" s="555"/>
      <c r="L33" s="555"/>
      <c r="M33" s="555"/>
      <c r="N33" s="555"/>
      <c r="O33" s="555"/>
      <c r="P33" s="556"/>
      <c r="Q33" s="130"/>
    </row>
    <row r="34" spans="2:17" ht="22.5" customHeight="1">
      <c r="B34" s="129"/>
      <c r="C34" s="516"/>
      <c r="D34" s="557"/>
      <c r="E34" s="555"/>
      <c r="F34" s="555"/>
      <c r="G34" s="555"/>
      <c r="H34" s="555"/>
      <c r="I34" s="555"/>
      <c r="J34" s="555"/>
      <c r="K34" s="555"/>
      <c r="L34" s="555"/>
      <c r="M34" s="555"/>
      <c r="N34" s="555"/>
      <c r="O34" s="555"/>
      <c r="P34" s="556"/>
      <c r="Q34" s="130"/>
    </row>
    <row r="35" spans="2:17" ht="22.5" customHeight="1">
      <c r="B35" s="129"/>
      <c r="C35" s="517"/>
      <c r="D35" s="558"/>
      <c r="E35" s="559"/>
      <c r="F35" s="559"/>
      <c r="G35" s="559"/>
      <c r="H35" s="559"/>
      <c r="I35" s="559"/>
      <c r="J35" s="559"/>
      <c r="K35" s="559"/>
      <c r="L35" s="559"/>
      <c r="M35" s="559"/>
      <c r="N35" s="559"/>
      <c r="O35" s="559"/>
      <c r="P35" s="560"/>
      <c r="Q35" s="130"/>
    </row>
    <row r="36" spans="2:17" ht="22.5" customHeight="1">
      <c r="B36" s="129"/>
      <c r="C36" s="138"/>
      <c r="D36" s="139"/>
      <c r="E36" s="139"/>
      <c r="F36" s="138"/>
      <c r="G36" s="138"/>
      <c r="H36" s="138"/>
      <c r="I36" s="138"/>
      <c r="J36" s="138"/>
      <c r="K36" s="138"/>
      <c r="L36" s="138"/>
      <c r="M36" s="138"/>
      <c r="N36" s="138"/>
      <c r="O36" s="138"/>
      <c r="P36" s="124"/>
      <c r="Q36" s="130"/>
    </row>
    <row r="37" spans="2:17" ht="22.5" customHeight="1">
      <c r="B37" s="129"/>
      <c r="C37" s="323"/>
      <c r="D37" s="163"/>
      <c r="E37" s="140"/>
      <c r="F37" s="135"/>
      <c r="G37" s="138"/>
      <c r="H37" s="138"/>
      <c r="I37" s="138"/>
      <c r="J37" s="138"/>
      <c r="K37" s="138"/>
      <c r="L37" s="138"/>
      <c r="M37" s="138"/>
      <c r="N37" s="138"/>
      <c r="O37" s="138"/>
      <c r="P37" s="124"/>
      <c r="Q37" s="130"/>
    </row>
    <row r="38" spans="2:17" ht="10.5" customHeight="1">
      <c r="B38" s="129"/>
      <c r="C38" s="124"/>
      <c r="D38" s="141"/>
      <c r="E38" s="141"/>
      <c r="F38" s="142"/>
      <c r="G38" s="142"/>
      <c r="H38" s="142"/>
      <c r="I38" s="142"/>
      <c r="J38" s="142"/>
      <c r="K38" s="142"/>
      <c r="L38" s="142"/>
      <c r="M38" s="142"/>
      <c r="N38" s="142"/>
      <c r="O38" s="142"/>
      <c r="P38" s="142"/>
      <c r="Q38" s="143"/>
    </row>
    <row r="39" spans="2:17" ht="6" customHeight="1">
      <c r="B39" s="144"/>
      <c r="C39" s="145"/>
      <c r="D39" s="145"/>
      <c r="E39" s="145"/>
      <c r="F39" s="145"/>
      <c r="G39" s="145"/>
      <c r="H39" s="146"/>
      <c r="I39" s="145"/>
      <c r="J39" s="145"/>
      <c r="K39" s="145"/>
      <c r="L39" s="146"/>
      <c r="M39" s="145"/>
      <c r="N39" s="145"/>
      <c r="O39" s="145"/>
      <c r="P39" s="145"/>
      <c r="Q39" s="147"/>
    </row>
  </sheetData>
  <sheetProtection/>
  <mergeCells count="16">
    <mergeCell ref="P1:Q2"/>
    <mergeCell ref="C2:E3"/>
    <mergeCell ref="B5:Q5"/>
    <mergeCell ref="C7:P8"/>
    <mergeCell ref="C9:C22"/>
    <mergeCell ref="H10:O10"/>
    <mergeCell ref="H11:O11"/>
    <mergeCell ref="H12:O12"/>
    <mergeCell ref="H18:I18"/>
    <mergeCell ref="K18:L18"/>
    <mergeCell ref="N18:O18"/>
    <mergeCell ref="H19:I19"/>
    <mergeCell ref="K19:L19"/>
    <mergeCell ref="G22:I22"/>
    <mergeCell ref="C23:C35"/>
    <mergeCell ref="D23:P35"/>
  </mergeCells>
  <printOptions/>
  <pageMargins left="0.6299212598425197" right="0.4330708661417323" top="0.6299212598425197" bottom="0.4724409448818898" header="0.2362204724409449" footer="0.1968503937007874"/>
  <pageSetup fitToHeight="1" fitToWidth="1" horizontalDpi="300" verticalDpi="300" orientation="portrait" paperSize="9" r:id="rId2"/>
  <headerFooter alignWithMargins="0">
    <oddFooter>&amp;C&amp;P</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B1:Q36"/>
  <sheetViews>
    <sheetView zoomScalePageLayoutView="0" workbookViewId="0" topLeftCell="A1">
      <selection activeCell="D9" sqref="D9:P19"/>
    </sheetView>
  </sheetViews>
  <sheetFormatPr defaultColWidth="9.00390625" defaultRowHeight="13.5" customHeight="1"/>
  <cols>
    <col min="1" max="1" width="0.875" style="78" customWidth="1"/>
    <col min="2" max="2" width="2.50390625" style="78" customWidth="1"/>
    <col min="3" max="3" width="7.125" style="78" customWidth="1"/>
    <col min="4" max="7" width="6.125" style="78" customWidth="1"/>
    <col min="8" max="8" width="6.125" style="81" customWidth="1"/>
    <col min="9" max="11" width="6.125" style="78" customWidth="1"/>
    <col min="12" max="12" width="6.125" style="81" customWidth="1"/>
    <col min="13" max="16" width="6.125" style="78" customWidth="1"/>
    <col min="17" max="17" width="3.875" style="78" customWidth="1"/>
    <col min="18" max="16384" width="9.00390625" style="82" customWidth="1"/>
  </cols>
  <sheetData>
    <row r="1" spans="3:17" ht="17.25" customHeight="1">
      <c r="C1" s="101"/>
      <c r="D1" s="101"/>
      <c r="E1" s="101"/>
      <c r="H1" s="80"/>
      <c r="I1" s="80"/>
      <c r="J1" s="81"/>
      <c r="K1" s="81"/>
      <c r="P1" s="407" t="s">
        <v>168</v>
      </c>
      <c r="Q1" s="407"/>
    </row>
    <row r="2" spans="3:17" ht="17.25" customHeight="1">
      <c r="C2" s="415"/>
      <c r="D2" s="415"/>
      <c r="E2" s="415"/>
      <c r="G2" s="80"/>
      <c r="I2" s="80"/>
      <c r="J2" s="81"/>
      <c r="K2" s="80"/>
      <c r="M2" s="81"/>
      <c r="N2" s="81"/>
      <c r="P2" s="407"/>
      <c r="Q2" s="407"/>
    </row>
    <row r="3" spans="3:17" ht="3" customHeight="1">
      <c r="C3" s="415"/>
      <c r="D3" s="415"/>
      <c r="E3" s="415"/>
      <c r="G3" s="80"/>
      <c r="I3" s="80"/>
      <c r="J3" s="81"/>
      <c r="K3" s="80"/>
      <c r="M3" s="81"/>
      <c r="N3" s="81"/>
      <c r="P3" s="81"/>
      <c r="Q3" s="81"/>
    </row>
    <row r="4" ht="9" customHeight="1"/>
    <row r="5" spans="2:17" ht="21" customHeight="1">
      <c r="B5" s="416" t="s">
        <v>68</v>
      </c>
      <c r="C5" s="417"/>
      <c r="D5" s="417"/>
      <c r="E5" s="417"/>
      <c r="F5" s="417"/>
      <c r="G5" s="417"/>
      <c r="H5" s="417"/>
      <c r="I5" s="417"/>
      <c r="J5" s="417"/>
      <c r="K5" s="417"/>
      <c r="L5" s="417"/>
      <c r="M5" s="417"/>
      <c r="N5" s="417"/>
      <c r="O5" s="417"/>
      <c r="P5" s="417"/>
      <c r="Q5" s="418"/>
    </row>
    <row r="6" spans="2:17" ht="21" customHeight="1">
      <c r="B6" s="83"/>
      <c r="C6" s="79" t="s">
        <v>174</v>
      </c>
      <c r="D6" s="84"/>
      <c r="E6" s="84"/>
      <c r="F6" s="84"/>
      <c r="G6" s="84"/>
      <c r="H6" s="84"/>
      <c r="I6" s="84"/>
      <c r="J6" s="84"/>
      <c r="K6" s="84"/>
      <c r="L6" s="84"/>
      <c r="M6" s="84"/>
      <c r="N6" s="84"/>
      <c r="O6" s="84"/>
      <c r="P6" s="84"/>
      <c r="Q6" s="86"/>
    </row>
    <row r="7" spans="2:17" ht="11.25" customHeight="1">
      <c r="B7" s="87"/>
      <c r="C7" s="564" t="s">
        <v>169</v>
      </c>
      <c r="D7" s="564"/>
      <c r="E7" s="564"/>
      <c r="F7" s="564"/>
      <c r="G7" s="564"/>
      <c r="H7" s="564"/>
      <c r="I7" s="564"/>
      <c r="J7" s="564"/>
      <c r="K7" s="564"/>
      <c r="L7" s="564"/>
      <c r="M7" s="564"/>
      <c r="N7" s="564"/>
      <c r="O7" s="564"/>
      <c r="P7" s="564"/>
      <c r="Q7" s="90"/>
    </row>
    <row r="8" spans="2:17" ht="50.25" customHeight="1">
      <c r="B8" s="87"/>
      <c r="C8" s="474"/>
      <c r="D8" s="474"/>
      <c r="E8" s="474"/>
      <c r="F8" s="474"/>
      <c r="G8" s="474"/>
      <c r="H8" s="474"/>
      <c r="I8" s="474"/>
      <c r="J8" s="474"/>
      <c r="K8" s="474"/>
      <c r="L8" s="474"/>
      <c r="M8" s="474"/>
      <c r="N8" s="474"/>
      <c r="O8" s="474"/>
      <c r="P8" s="474"/>
      <c r="Q8" s="90"/>
    </row>
    <row r="9" spans="2:17" ht="25.5" customHeight="1">
      <c r="B9" s="87"/>
      <c r="C9" s="565" t="s">
        <v>170</v>
      </c>
      <c r="D9" s="452"/>
      <c r="E9" s="453"/>
      <c r="F9" s="453"/>
      <c r="G9" s="453"/>
      <c r="H9" s="453"/>
      <c r="I9" s="453"/>
      <c r="J9" s="453"/>
      <c r="K9" s="453"/>
      <c r="L9" s="453"/>
      <c r="M9" s="453"/>
      <c r="N9" s="453"/>
      <c r="O9" s="453"/>
      <c r="P9" s="454"/>
      <c r="Q9" s="90"/>
    </row>
    <row r="10" spans="2:17" ht="25.5" customHeight="1">
      <c r="B10" s="87"/>
      <c r="C10" s="566"/>
      <c r="D10" s="455"/>
      <c r="E10" s="456"/>
      <c r="F10" s="456"/>
      <c r="G10" s="456"/>
      <c r="H10" s="456"/>
      <c r="I10" s="456"/>
      <c r="J10" s="456"/>
      <c r="K10" s="456"/>
      <c r="L10" s="456"/>
      <c r="M10" s="456"/>
      <c r="N10" s="456"/>
      <c r="O10" s="456"/>
      <c r="P10" s="457"/>
      <c r="Q10" s="90"/>
    </row>
    <row r="11" spans="2:17" ht="25.5" customHeight="1">
      <c r="B11" s="87"/>
      <c r="C11" s="566"/>
      <c r="D11" s="455"/>
      <c r="E11" s="456"/>
      <c r="F11" s="456"/>
      <c r="G11" s="456"/>
      <c r="H11" s="456"/>
      <c r="I11" s="456"/>
      <c r="J11" s="456"/>
      <c r="K11" s="456"/>
      <c r="L11" s="456"/>
      <c r="M11" s="456"/>
      <c r="N11" s="456"/>
      <c r="O11" s="456"/>
      <c r="P11" s="457"/>
      <c r="Q11" s="90"/>
    </row>
    <row r="12" spans="2:17" ht="25.5" customHeight="1">
      <c r="B12" s="87"/>
      <c r="C12" s="566"/>
      <c r="D12" s="455"/>
      <c r="E12" s="456"/>
      <c r="F12" s="456"/>
      <c r="G12" s="456"/>
      <c r="H12" s="456"/>
      <c r="I12" s="456"/>
      <c r="J12" s="456"/>
      <c r="K12" s="456"/>
      <c r="L12" s="456"/>
      <c r="M12" s="456"/>
      <c r="N12" s="456"/>
      <c r="O12" s="456"/>
      <c r="P12" s="457"/>
      <c r="Q12" s="90"/>
    </row>
    <row r="13" spans="2:17" ht="25.5" customHeight="1">
      <c r="B13" s="87"/>
      <c r="C13" s="566"/>
      <c r="D13" s="455"/>
      <c r="E13" s="456"/>
      <c r="F13" s="456"/>
      <c r="G13" s="456"/>
      <c r="H13" s="456"/>
      <c r="I13" s="456"/>
      <c r="J13" s="456"/>
      <c r="K13" s="456"/>
      <c r="L13" s="456"/>
      <c r="M13" s="456"/>
      <c r="N13" s="456"/>
      <c r="O13" s="456"/>
      <c r="P13" s="457"/>
      <c r="Q13" s="90"/>
    </row>
    <row r="14" spans="2:17" ht="25.5" customHeight="1">
      <c r="B14" s="87"/>
      <c r="C14" s="566"/>
      <c r="D14" s="455"/>
      <c r="E14" s="456"/>
      <c r="F14" s="456"/>
      <c r="G14" s="456"/>
      <c r="H14" s="456"/>
      <c r="I14" s="456"/>
      <c r="J14" s="456"/>
      <c r="K14" s="456"/>
      <c r="L14" s="456"/>
      <c r="M14" s="456"/>
      <c r="N14" s="456"/>
      <c r="O14" s="456"/>
      <c r="P14" s="457"/>
      <c r="Q14" s="90"/>
    </row>
    <row r="15" spans="2:17" ht="25.5" customHeight="1">
      <c r="B15" s="87"/>
      <c r="C15" s="566"/>
      <c r="D15" s="455"/>
      <c r="E15" s="456"/>
      <c r="F15" s="456"/>
      <c r="G15" s="456"/>
      <c r="H15" s="456"/>
      <c r="I15" s="456"/>
      <c r="J15" s="456"/>
      <c r="K15" s="456"/>
      <c r="L15" s="456"/>
      <c r="M15" s="456"/>
      <c r="N15" s="456"/>
      <c r="O15" s="456"/>
      <c r="P15" s="457"/>
      <c r="Q15" s="90"/>
    </row>
    <row r="16" spans="2:17" ht="25.5" customHeight="1">
      <c r="B16" s="87"/>
      <c r="C16" s="566"/>
      <c r="D16" s="455"/>
      <c r="E16" s="456"/>
      <c r="F16" s="456"/>
      <c r="G16" s="456"/>
      <c r="H16" s="456"/>
      <c r="I16" s="456"/>
      <c r="J16" s="456"/>
      <c r="K16" s="456"/>
      <c r="L16" s="456"/>
      <c r="M16" s="456"/>
      <c r="N16" s="456"/>
      <c r="O16" s="456"/>
      <c r="P16" s="457"/>
      <c r="Q16" s="90"/>
    </row>
    <row r="17" spans="2:17" ht="25.5" customHeight="1">
      <c r="B17" s="87"/>
      <c r="C17" s="566"/>
      <c r="D17" s="455"/>
      <c r="E17" s="456"/>
      <c r="F17" s="456"/>
      <c r="G17" s="456"/>
      <c r="H17" s="456"/>
      <c r="I17" s="456"/>
      <c r="J17" s="456"/>
      <c r="K17" s="456"/>
      <c r="L17" s="456"/>
      <c r="M17" s="456"/>
      <c r="N17" s="456"/>
      <c r="O17" s="456"/>
      <c r="P17" s="457"/>
      <c r="Q17" s="90"/>
    </row>
    <row r="18" spans="2:17" ht="25.5" customHeight="1">
      <c r="B18" s="87"/>
      <c r="C18" s="566"/>
      <c r="D18" s="455"/>
      <c r="E18" s="456"/>
      <c r="F18" s="456"/>
      <c r="G18" s="456"/>
      <c r="H18" s="456"/>
      <c r="I18" s="456"/>
      <c r="J18" s="456"/>
      <c r="K18" s="456"/>
      <c r="L18" s="456"/>
      <c r="M18" s="456"/>
      <c r="N18" s="456"/>
      <c r="O18" s="456"/>
      <c r="P18" s="457"/>
      <c r="Q18" s="90"/>
    </row>
    <row r="19" spans="2:17" ht="25.5" customHeight="1">
      <c r="B19" s="87"/>
      <c r="C19" s="567"/>
      <c r="D19" s="458"/>
      <c r="E19" s="459"/>
      <c r="F19" s="459"/>
      <c r="G19" s="459"/>
      <c r="H19" s="459"/>
      <c r="I19" s="459"/>
      <c r="J19" s="459"/>
      <c r="K19" s="459"/>
      <c r="L19" s="459"/>
      <c r="M19" s="459"/>
      <c r="N19" s="459"/>
      <c r="O19" s="459"/>
      <c r="P19" s="460"/>
      <c r="Q19" s="90"/>
    </row>
    <row r="20" spans="2:17" ht="25.5" customHeight="1">
      <c r="B20" s="87"/>
      <c r="C20" s="449" t="s">
        <v>171</v>
      </c>
      <c r="D20" s="452"/>
      <c r="E20" s="453"/>
      <c r="F20" s="453"/>
      <c r="G20" s="453"/>
      <c r="H20" s="453"/>
      <c r="I20" s="453"/>
      <c r="J20" s="453"/>
      <c r="K20" s="453"/>
      <c r="L20" s="453"/>
      <c r="M20" s="453"/>
      <c r="N20" s="453"/>
      <c r="O20" s="453"/>
      <c r="P20" s="454"/>
      <c r="Q20" s="90"/>
    </row>
    <row r="21" spans="2:17" ht="25.5" customHeight="1">
      <c r="B21" s="87"/>
      <c r="C21" s="450"/>
      <c r="D21" s="455"/>
      <c r="E21" s="456"/>
      <c r="F21" s="456"/>
      <c r="G21" s="456"/>
      <c r="H21" s="456"/>
      <c r="I21" s="456"/>
      <c r="J21" s="456"/>
      <c r="K21" s="456"/>
      <c r="L21" s="456"/>
      <c r="M21" s="456"/>
      <c r="N21" s="456"/>
      <c r="O21" s="456"/>
      <c r="P21" s="457"/>
      <c r="Q21" s="90"/>
    </row>
    <row r="22" spans="2:17" ht="25.5" customHeight="1">
      <c r="B22" s="87"/>
      <c r="C22" s="450"/>
      <c r="D22" s="455"/>
      <c r="E22" s="456"/>
      <c r="F22" s="456"/>
      <c r="G22" s="456"/>
      <c r="H22" s="456"/>
      <c r="I22" s="456"/>
      <c r="J22" s="456"/>
      <c r="K22" s="456"/>
      <c r="L22" s="456"/>
      <c r="M22" s="456"/>
      <c r="N22" s="456"/>
      <c r="O22" s="456"/>
      <c r="P22" s="457"/>
      <c r="Q22" s="90"/>
    </row>
    <row r="23" spans="2:17" ht="25.5" customHeight="1">
      <c r="B23" s="87"/>
      <c r="C23" s="450"/>
      <c r="D23" s="455"/>
      <c r="E23" s="456"/>
      <c r="F23" s="456"/>
      <c r="G23" s="456"/>
      <c r="H23" s="456"/>
      <c r="I23" s="456"/>
      <c r="J23" s="456"/>
      <c r="K23" s="456"/>
      <c r="L23" s="456"/>
      <c r="M23" s="456"/>
      <c r="N23" s="456"/>
      <c r="O23" s="456"/>
      <c r="P23" s="457"/>
      <c r="Q23" s="90"/>
    </row>
    <row r="24" spans="2:17" ht="25.5" customHeight="1">
      <c r="B24" s="87"/>
      <c r="C24" s="450"/>
      <c r="D24" s="455"/>
      <c r="E24" s="456"/>
      <c r="F24" s="456"/>
      <c r="G24" s="456"/>
      <c r="H24" s="456"/>
      <c r="I24" s="456"/>
      <c r="J24" s="456"/>
      <c r="K24" s="456"/>
      <c r="L24" s="456"/>
      <c r="M24" s="456"/>
      <c r="N24" s="456"/>
      <c r="O24" s="456"/>
      <c r="P24" s="457"/>
      <c r="Q24" s="90"/>
    </row>
    <row r="25" spans="2:17" ht="25.5" customHeight="1">
      <c r="B25" s="87"/>
      <c r="C25" s="450"/>
      <c r="D25" s="455"/>
      <c r="E25" s="456"/>
      <c r="F25" s="456"/>
      <c r="G25" s="456"/>
      <c r="H25" s="456"/>
      <c r="I25" s="456"/>
      <c r="J25" s="456"/>
      <c r="K25" s="456"/>
      <c r="L25" s="456"/>
      <c r="M25" s="456"/>
      <c r="N25" s="456"/>
      <c r="O25" s="456"/>
      <c r="P25" s="457"/>
      <c r="Q25" s="90"/>
    </row>
    <row r="26" spans="2:17" ht="25.5" customHeight="1">
      <c r="B26" s="87"/>
      <c r="C26" s="450"/>
      <c r="D26" s="455"/>
      <c r="E26" s="456"/>
      <c r="F26" s="456"/>
      <c r="G26" s="456"/>
      <c r="H26" s="456"/>
      <c r="I26" s="456"/>
      <c r="J26" s="456"/>
      <c r="K26" s="456"/>
      <c r="L26" s="456"/>
      <c r="M26" s="456"/>
      <c r="N26" s="456"/>
      <c r="O26" s="456"/>
      <c r="P26" s="457"/>
      <c r="Q26" s="90"/>
    </row>
    <row r="27" spans="2:17" ht="25.5" customHeight="1">
      <c r="B27" s="87"/>
      <c r="C27" s="450"/>
      <c r="D27" s="455"/>
      <c r="E27" s="456"/>
      <c r="F27" s="456"/>
      <c r="G27" s="456"/>
      <c r="H27" s="456"/>
      <c r="I27" s="456"/>
      <c r="J27" s="456"/>
      <c r="K27" s="456"/>
      <c r="L27" s="456"/>
      <c r="M27" s="456"/>
      <c r="N27" s="456"/>
      <c r="O27" s="456"/>
      <c r="P27" s="457"/>
      <c r="Q27" s="90"/>
    </row>
    <row r="28" spans="2:17" ht="25.5" customHeight="1">
      <c r="B28" s="87"/>
      <c r="C28" s="450"/>
      <c r="D28" s="455"/>
      <c r="E28" s="456"/>
      <c r="F28" s="456"/>
      <c r="G28" s="456"/>
      <c r="H28" s="456"/>
      <c r="I28" s="456"/>
      <c r="J28" s="456"/>
      <c r="K28" s="456"/>
      <c r="L28" s="456"/>
      <c r="M28" s="456"/>
      <c r="N28" s="456"/>
      <c r="O28" s="456"/>
      <c r="P28" s="457"/>
      <c r="Q28" s="90"/>
    </row>
    <row r="29" spans="2:17" ht="25.5" customHeight="1">
      <c r="B29" s="87"/>
      <c r="C29" s="450"/>
      <c r="D29" s="455"/>
      <c r="E29" s="456"/>
      <c r="F29" s="456"/>
      <c r="G29" s="456"/>
      <c r="H29" s="456"/>
      <c r="I29" s="456"/>
      <c r="J29" s="456"/>
      <c r="K29" s="456"/>
      <c r="L29" s="456"/>
      <c r="M29" s="456"/>
      <c r="N29" s="456"/>
      <c r="O29" s="456"/>
      <c r="P29" s="457"/>
      <c r="Q29" s="90"/>
    </row>
    <row r="30" spans="2:17" ht="25.5" customHeight="1">
      <c r="B30" s="87"/>
      <c r="C30" s="450"/>
      <c r="D30" s="455"/>
      <c r="E30" s="456"/>
      <c r="F30" s="456"/>
      <c r="G30" s="456"/>
      <c r="H30" s="456"/>
      <c r="I30" s="456"/>
      <c r="J30" s="456"/>
      <c r="K30" s="456"/>
      <c r="L30" s="456"/>
      <c r="M30" s="456"/>
      <c r="N30" s="456"/>
      <c r="O30" s="456"/>
      <c r="P30" s="457"/>
      <c r="Q30" s="90"/>
    </row>
    <row r="31" spans="2:17" ht="25.5" customHeight="1">
      <c r="B31" s="87"/>
      <c r="C31" s="450"/>
      <c r="D31" s="455"/>
      <c r="E31" s="456"/>
      <c r="F31" s="456"/>
      <c r="G31" s="456"/>
      <c r="H31" s="456"/>
      <c r="I31" s="456"/>
      <c r="J31" s="456"/>
      <c r="K31" s="456"/>
      <c r="L31" s="456"/>
      <c r="M31" s="456"/>
      <c r="N31" s="456"/>
      <c r="O31" s="456"/>
      <c r="P31" s="457"/>
      <c r="Q31" s="90"/>
    </row>
    <row r="32" spans="2:17" ht="25.5" customHeight="1">
      <c r="B32" s="87"/>
      <c r="C32" s="451"/>
      <c r="D32" s="458"/>
      <c r="E32" s="459"/>
      <c r="F32" s="459"/>
      <c r="G32" s="459"/>
      <c r="H32" s="459"/>
      <c r="I32" s="459"/>
      <c r="J32" s="459"/>
      <c r="K32" s="459"/>
      <c r="L32" s="459"/>
      <c r="M32" s="459"/>
      <c r="N32" s="459"/>
      <c r="O32" s="459"/>
      <c r="P32" s="460"/>
      <c r="Q32" s="90"/>
    </row>
    <row r="33" spans="2:17" ht="14.25" customHeight="1">
      <c r="B33" s="87"/>
      <c r="C33" s="92"/>
      <c r="D33" s="91"/>
      <c r="E33" s="91"/>
      <c r="F33" s="92"/>
      <c r="G33" s="92"/>
      <c r="H33" s="92"/>
      <c r="I33" s="92"/>
      <c r="J33" s="92"/>
      <c r="K33" s="92"/>
      <c r="L33" s="92" t="s">
        <v>34</v>
      </c>
      <c r="M33" s="92"/>
      <c r="N33" s="92"/>
      <c r="O33" s="92"/>
      <c r="Q33" s="90"/>
    </row>
    <row r="34" spans="2:17" ht="22.5" customHeight="1">
      <c r="B34" s="87"/>
      <c r="C34" s="118" t="s">
        <v>172</v>
      </c>
      <c r="D34" s="119">
        <f>LEN(D9)</f>
        <v>0</v>
      </c>
      <c r="E34" s="120" t="s">
        <v>119</v>
      </c>
      <c r="I34" s="118" t="s">
        <v>173</v>
      </c>
      <c r="J34" s="119">
        <f>LEN(D20)</f>
        <v>0</v>
      </c>
      <c r="K34" s="120" t="s">
        <v>119</v>
      </c>
      <c r="L34" s="92"/>
      <c r="M34" s="92"/>
      <c r="N34" s="92"/>
      <c r="O34" s="92"/>
      <c r="Q34" s="90"/>
    </row>
    <row r="35" spans="2:17" ht="10.5" customHeight="1">
      <c r="B35" s="87"/>
      <c r="D35" s="121"/>
      <c r="E35" s="121"/>
      <c r="F35" s="103"/>
      <c r="G35" s="103"/>
      <c r="H35" s="103"/>
      <c r="I35" s="103"/>
      <c r="J35" s="103"/>
      <c r="K35" s="103"/>
      <c r="L35" s="103"/>
      <c r="M35" s="103"/>
      <c r="N35" s="103"/>
      <c r="O35" s="103"/>
      <c r="P35" s="103"/>
      <c r="Q35" s="96"/>
    </row>
    <row r="36" spans="2:17" ht="6" customHeight="1">
      <c r="B36" s="97"/>
      <c r="C36" s="98"/>
      <c r="D36" s="98"/>
      <c r="E36" s="98"/>
      <c r="F36" s="98"/>
      <c r="G36" s="98"/>
      <c r="H36" s="99"/>
      <c r="I36" s="98"/>
      <c r="J36" s="98"/>
      <c r="K36" s="98"/>
      <c r="L36" s="99"/>
      <c r="M36" s="98"/>
      <c r="N36" s="98"/>
      <c r="O36" s="98"/>
      <c r="P36" s="98"/>
      <c r="Q36" s="100"/>
    </row>
  </sheetData>
  <sheetProtection/>
  <mergeCells count="8">
    <mergeCell ref="C20:C32"/>
    <mergeCell ref="D20:P32"/>
    <mergeCell ref="P1:Q2"/>
    <mergeCell ref="C2:E3"/>
    <mergeCell ref="B5:Q5"/>
    <mergeCell ref="C7:P8"/>
    <mergeCell ref="C9:C19"/>
    <mergeCell ref="D9:P19"/>
  </mergeCells>
  <printOptions/>
  <pageMargins left="0.6299212598425197" right="0.4330708661417323" top="0.6299212598425197" bottom="0.4724409448818898" header="0.2362204724409449" footer="0.1968503937007874"/>
  <pageSetup fitToHeight="1" fitToWidth="1" horizontalDpi="600" verticalDpi="600" orientation="portrait" paperSize="9" r:id="rId1"/>
  <headerFooter alignWithMargins="0">
    <oddFooter>&amp;C&amp;P</oddFooter>
  </headerFooter>
</worksheet>
</file>

<file path=xl/worksheets/sheet19.xml><?xml version="1.0" encoding="utf-8"?>
<worksheet xmlns="http://schemas.openxmlformats.org/spreadsheetml/2006/main" xmlns:r="http://schemas.openxmlformats.org/officeDocument/2006/relationships">
  <sheetPr>
    <pageSetUpPr fitToPage="1"/>
  </sheetPr>
  <dimension ref="B1:Q36"/>
  <sheetViews>
    <sheetView zoomScalePageLayoutView="0" workbookViewId="0" topLeftCell="A1">
      <selection activeCell="I10" sqref="I10"/>
    </sheetView>
  </sheetViews>
  <sheetFormatPr defaultColWidth="9.00390625" defaultRowHeight="13.5" customHeight="1"/>
  <cols>
    <col min="1" max="1" width="0.875" style="78" customWidth="1"/>
    <col min="2" max="2" width="2.50390625" style="78" customWidth="1"/>
    <col min="3" max="3" width="7.125" style="78" customWidth="1"/>
    <col min="4" max="7" width="6.125" style="78" customWidth="1"/>
    <col min="8" max="8" width="6.125" style="81" customWidth="1"/>
    <col min="9" max="11" width="6.125" style="78" customWidth="1"/>
    <col min="12" max="12" width="6.125" style="81" customWidth="1"/>
    <col min="13" max="16" width="6.125" style="78" customWidth="1"/>
    <col min="17" max="17" width="3.875" style="78" customWidth="1"/>
    <col min="18" max="16384" width="9.00390625" style="82" customWidth="1"/>
  </cols>
  <sheetData>
    <row r="1" spans="3:17" ht="17.25" customHeight="1">
      <c r="C1" s="101"/>
      <c r="D1" s="101"/>
      <c r="E1" s="101"/>
      <c r="H1" s="80"/>
      <c r="I1" s="80"/>
      <c r="J1" s="81"/>
      <c r="K1" s="81"/>
      <c r="P1" s="407" t="s">
        <v>168</v>
      </c>
      <c r="Q1" s="407"/>
    </row>
    <row r="2" spans="3:17" ht="17.25" customHeight="1">
      <c r="C2" s="415"/>
      <c r="D2" s="415"/>
      <c r="E2" s="415"/>
      <c r="G2" s="80"/>
      <c r="I2" s="80"/>
      <c r="J2" s="81"/>
      <c r="K2" s="80"/>
      <c r="M2" s="81"/>
      <c r="N2" s="81"/>
      <c r="P2" s="407"/>
      <c r="Q2" s="407"/>
    </row>
    <row r="3" spans="3:17" ht="3" customHeight="1">
      <c r="C3" s="415"/>
      <c r="D3" s="415"/>
      <c r="E3" s="415"/>
      <c r="G3" s="80"/>
      <c r="I3" s="80"/>
      <c r="J3" s="81"/>
      <c r="K3" s="80"/>
      <c r="M3" s="81"/>
      <c r="N3" s="81"/>
      <c r="P3" s="81"/>
      <c r="Q3" s="81"/>
    </row>
    <row r="4" ht="9" customHeight="1"/>
    <row r="5" spans="2:17" ht="21" customHeight="1">
      <c r="B5" s="416" t="s">
        <v>68</v>
      </c>
      <c r="C5" s="417"/>
      <c r="D5" s="417"/>
      <c r="E5" s="417"/>
      <c r="F5" s="417"/>
      <c r="G5" s="417"/>
      <c r="H5" s="417"/>
      <c r="I5" s="417"/>
      <c r="J5" s="417"/>
      <c r="K5" s="417"/>
      <c r="L5" s="417"/>
      <c r="M5" s="417"/>
      <c r="N5" s="417"/>
      <c r="O5" s="417"/>
      <c r="P5" s="417"/>
      <c r="Q5" s="418"/>
    </row>
    <row r="6" spans="2:17" ht="21" customHeight="1">
      <c r="B6" s="83"/>
      <c r="C6" s="79" t="s">
        <v>174</v>
      </c>
      <c r="D6" s="84"/>
      <c r="E6" s="84"/>
      <c r="F6" s="84"/>
      <c r="G6" s="84"/>
      <c r="H6" s="84"/>
      <c r="I6" s="84"/>
      <c r="J6" s="84"/>
      <c r="K6" s="84"/>
      <c r="L6" s="84"/>
      <c r="M6" s="84"/>
      <c r="N6" s="84"/>
      <c r="O6" s="84"/>
      <c r="P6" s="84"/>
      <c r="Q6" s="86"/>
    </row>
    <row r="7" spans="2:17" ht="11.25" customHeight="1">
      <c r="B7" s="87"/>
      <c r="C7" s="564" t="s">
        <v>169</v>
      </c>
      <c r="D7" s="564"/>
      <c r="E7" s="564"/>
      <c r="F7" s="564"/>
      <c r="G7" s="564"/>
      <c r="H7" s="564"/>
      <c r="I7" s="564"/>
      <c r="J7" s="564"/>
      <c r="K7" s="564"/>
      <c r="L7" s="564"/>
      <c r="M7" s="564"/>
      <c r="N7" s="564"/>
      <c r="O7" s="564"/>
      <c r="P7" s="564"/>
      <c r="Q7" s="90"/>
    </row>
    <row r="8" spans="2:17" ht="50.25" customHeight="1">
      <c r="B8" s="87"/>
      <c r="C8" s="474"/>
      <c r="D8" s="474"/>
      <c r="E8" s="474"/>
      <c r="F8" s="474"/>
      <c r="G8" s="474"/>
      <c r="H8" s="474"/>
      <c r="I8" s="474"/>
      <c r="J8" s="474"/>
      <c r="K8" s="474"/>
      <c r="L8" s="474"/>
      <c r="M8" s="474"/>
      <c r="N8" s="474"/>
      <c r="O8" s="474"/>
      <c r="P8" s="474"/>
      <c r="Q8" s="90"/>
    </row>
    <row r="9" spans="2:17" ht="25.5" customHeight="1">
      <c r="B9" s="87"/>
      <c r="C9" s="565" t="s">
        <v>175</v>
      </c>
      <c r="D9" s="452"/>
      <c r="E9" s="453"/>
      <c r="F9" s="453"/>
      <c r="G9" s="453"/>
      <c r="H9" s="453"/>
      <c r="I9" s="453"/>
      <c r="J9" s="453"/>
      <c r="K9" s="453"/>
      <c r="L9" s="453"/>
      <c r="M9" s="453"/>
      <c r="N9" s="453"/>
      <c r="O9" s="453"/>
      <c r="P9" s="454"/>
      <c r="Q9" s="90"/>
    </row>
    <row r="10" spans="2:17" ht="25.5" customHeight="1">
      <c r="B10" s="87"/>
      <c r="C10" s="566"/>
      <c r="D10" s="455"/>
      <c r="E10" s="456"/>
      <c r="F10" s="456"/>
      <c r="G10" s="456"/>
      <c r="H10" s="456"/>
      <c r="I10" s="456"/>
      <c r="J10" s="456"/>
      <c r="K10" s="456"/>
      <c r="L10" s="456"/>
      <c r="M10" s="456"/>
      <c r="N10" s="456"/>
      <c r="O10" s="456"/>
      <c r="P10" s="457"/>
      <c r="Q10" s="90"/>
    </row>
    <row r="11" spans="2:17" ht="25.5" customHeight="1">
      <c r="B11" s="87"/>
      <c r="C11" s="566"/>
      <c r="D11" s="455"/>
      <c r="E11" s="456"/>
      <c r="F11" s="456"/>
      <c r="G11" s="456"/>
      <c r="H11" s="456"/>
      <c r="I11" s="456"/>
      <c r="J11" s="456"/>
      <c r="K11" s="456"/>
      <c r="L11" s="456"/>
      <c r="M11" s="456"/>
      <c r="N11" s="456"/>
      <c r="O11" s="456"/>
      <c r="P11" s="457"/>
      <c r="Q11" s="90"/>
    </row>
    <row r="12" spans="2:17" ht="25.5" customHeight="1">
      <c r="B12" s="87"/>
      <c r="C12" s="566"/>
      <c r="D12" s="455"/>
      <c r="E12" s="456"/>
      <c r="F12" s="456"/>
      <c r="G12" s="456"/>
      <c r="H12" s="456"/>
      <c r="I12" s="456"/>
      <c r="J12" s="456"/>
      <c r="K12" s="456"/>
      <c r="L12" s="456"/>
      <c r="M12" s="456"/>
      <c r="N12" s="456"/>
      <c r="O12" s="456"/>
      <c r="P12" s="457"/>
      <c r="Q12" s="90"/>
    </row>
    <row r="13" spans="2:17" ht="25.5" customHeight="1">
      <c r="B13" s="87"/>
      <c r="C13" s="566"/>
      <c r="D13" s="455"/>
      <c r="E13" s="456"/>
      <c r="F13" s="456"/>
      <c r="G13" s="456"/>
      <c r="H13" s="456"/>
      <c r="I13" s="456"/>
      <c r="J13" s="456"/>
      <c r="K13" s="456"/>
      <c r="L13" s="456"/>
      <c r="M13" s="456"/>
      <c r="N13" s="456"/>
      <c r="O13" s="456"/>
      <c r="P13" s="457"/>
      <c r="Q13" s="90"/>
    </row>
    <row r="14" spans="2:17" ht="25.5" customHeight="1">
      <c r="B14" s="87"/>
      <c r="C14" s="566"/>
      <c r="D14" s="455"/>
      <c r="E14" s="456"/>
      <c r="F14" s="456"/>
      <c r="G14" s="456"/>
      <c r="H14" s="456"/>
      <c r="I14" s="456"/>
      <c r="J14" s="456"/>
      <c r="K14" s="456"/>
      <c r="L14" s="456"/>
      <c r="M14" s="456"/>
      <c r="N14" s="456"/>
      <c r="O14" s="456"/>
      <c r="P14" s="457"/>
      <c r="Q14" s="90"/>
    </row>
    <row r="15" spans="2:17" ht="25.5" customHeight="1">
      <c r="B15" s="87"/>
      <c r="C15" s="566"/>
      <c r="D15" s="455"/>
      <c r="E15" s="456"/>
      <c r="F15" s="456"/>
      <c r="G15" s="456"/>
      <c r="H15" s="456"/>
      <c r="I15" s="456"/>
      <c r="J15" s="456"/>
      <c r="K15" s="456"/>
      <c r="L15" s="456"/>
      <c r="M15" s="456"/>
      <c r="N15" s="456"/>
      <c r="O15" s="456"/>
      <c r="P15" s="457"/>
      <c r="Q15" s="90"/>
    </row>
    <row r="16" spans="2:17" ht="25.5" customHeight="1">
      <c r="B16" s="87"/>
      <c r="C16" s="566"/>
      <c r="D16" s="455"/>
      <c r="E16" s="456"/>
      <c r="F16" s="456"/>
      <c r="G16" s="456"/>
      <c r="H16" s="456"/>
      <c r="I16" s="456"/>
      <c r="J16" s="456"/>
      <c r="K16" s="456"/>
      <c r="L16" s="456"/>
      <c r="M16" s="456"/>
      <c r="N16" s="456"/>
      <c r="O16" s="456"/>
      <c r="P16" s="457"/>
      <c r="Q16" s="90"/>
    </row>
    <row r="17" spans="2:17" ht="25.5" customHeight="1">
      <c r="B17" s="87"/>
      <c r="C17" s="566"/>
      <c r="D17" s="455"/>
      <c r="E17" s="456"/>
      <c r="F17" s="456"/>
      <c r="G17" s="456"/>
      <c r="H17" s="456"/>
      <c r="I17" s="456"/>
      <c r="J17" s="456"/>
      <c r="K17" s="456"/>
      <c r="L17" s="456"/>
      <c r="M17" s="456"/>
      <c r="N17" s="456"/>
      <c r="O17" s="456"/>
      <c r="P17" s="457"/>
      <c r="Q17" s="90"/>
    </row>
    <row r="18" spans="2:17" ht="25.5" customHeight="1">
      <c r="B18" s="87"/>
      <c r="C18" s="566"/>
      <c r="D18" s="455"/>
      <c r="E18" s="456"/>
      <c r="F18" s="456"/>
      <c r="G18" s="456"/>
      <c r="H18" s="456"/>
      <c r="I18" s="456"/>
      <c r="J18" s="456"/>
      <c r="K18" s="456"/>
      <c r="L18" s="456"/>
      <c r="M18" s="456"/>
      <c r="N18" s="456"/>
      <c r="O18" s="456"/>
      <c r="P18" s="457"/>
      <c r="Q18" s="90"/>
    </row>
    <row r="19" spans="2:17" ht="25.5" customHeight="1">
      <c r="B19" s="87"/>
      <c r="C19" s="567"/>
      <c r="D19" s="458"/>
      <c r="E19" s="459"/>
      <c r="F19" s="459"/>
      <c r="G19" s="459"/>
      <c r="H19" s="459"/>
      <c r="I19" s="459"/>
      <c r="J19" s="459"/>
      <c r="K19" s="459"/>
      <c r="L19" s="459"/>
      <c r="M19" s="459"/>
      <c r="N19" s="459"/>
      <c r="O19" s="459"/>
      <c r="P19" s="460"/>
      <c r="Q19" s="90"/>
    </row>
    <row r="20" spans="2:17" ht="25.5" customHeight="1">
      <c r="B20" s="87"/>
      <c r="C20" s="565" t="s">
        <v>176</v>
      </c>
      <c r="D20" s="452"/>
      <c r="E20" s="453"/>
      <c r="F20" s="453"/>
      <c r="G20" s="453"/>
      <c r="H20" s="453"/>
      <c r="I20" s="453"/>
      <c r="J20" s="453"/>
      <c r="K20" s="453"/>
      <c r="L20" s="453"/>
      <c r="M20" s="453"/>
      <c r="N20" s="453"/>
      <c r="O20" s="453"/>
      <c r="P20" s="454"/>
      <c r="Q20" s="90"/>
    </row>
    <row r="21" spans="2:17" ht="25.5" customHeight="1">
      <c r="B21" s="87"/>
      <c r="C21" s="566"/>
      <c r="D21" s="455"/>
      <c r="E21" s="456"/>
      <c r="F21" s="456"/>
      <c r="G21" s="456"/>
      <c r="H21" s="456"/>
      <c r="I21" s="456"/>
      <c r="J21" s="456"/>
      <c r="K21" s="456"/>
      <c r="L21" s="456"/>
      <c r="M21" s="456"/>
      <c r="N21" s="456"/>
      <c r="O21" s="456"/>
      <c r="P21" s="457"/>
      <c r="Q21" s="90"/>
    </row>
    <row r="22" spans="2:17" ht="25.5" customHeight="1">
      <c r="B22" s="87"/>
      <c r="C22" s="566"/>
      <c r="D22" s="455"/>
      <c r="E22" s="456"/>
      <c r="F22" s="456"/>
      <c r="G22" s="456"/>
      <c r="H22" s="456"/>
      <c r="I22" s="456"/>
      <c r="J22" s="456"/>
      <c r="K22" s="456"/>
      <c r="L22" s="456"/>
      <c r="M22" s="456"/>
      <c r="N22" s="456"/>
      <c r="O22" s="456"/>
      <c r="P22" s="457"/>
      <c r="Q22" s="90"/>
    </row>
    <row r="23" spans="2:17" ht="25.5" customHeight="1">
      <c r="B23" s="87"/>
      <c r="C23" s="566"/>
      <c r="D23" s="455"/>
      <c r="E23" s="456"/>
      <c r="F23" s="456"/>
      <c r="G23" s="456"/>
      <c r="H23" s="456"/>
      <c r="I23" s="456"/>
      <c r="J23" s="456"/>
      <c r="K23" s="456"/>
      <c r="L23" s="456"/>
      <c r="M23" s="456"/>
      <c r="N23" s="456"/>
      <c r="O23" s="456"/>
      <c r="P23" s="457"/>
      <c r="Q23" s="90"/>
    </row>
    <row r="24" spans="2:17" ht="25.5" customHeight="1">
      <c r="B24" s="87"/>
      <c r="C24" s="566"/>
      <c r="D24" s="455"/>
      <c r="E24" s="456"/>
      <c r="F24" s="456"/>
      <c r="G24" s="456"/>
      <c r="H24" s="456"/>
      <c r="I24" s="456"/>
      <c r="J24" s="456"/>
      <c r="K24" s="456"/>
      <c r="L24" s="456"/>
      <c r="M24" s="456"/>
      <c r="N24" s="456"/>
      <c r="O24" s="456"/>
      <c r="P24" s="457"/>
      <c r="Q24" s="90"/>
    </row>
    <row r="25" spans="2:17" ht="25.5" customHeight="1">
      <c r="B25" s="87"/>
      <c r="C25" s="566"/>
      <c r="D25" s="455"/>
      <c r="E25" s="456"/>
      <c r="F25" s="456"/>
      <c r="G25" s="456"/>
      <c r="H25" s="456"/>
      <c r="I25" s="456"/>
      <c r="J25" s="456"/>
      <c r="K25" s="456"/>
      <c r="L25" s="456"/>
      <c r="M25" s="456"/>
      <c r="N25" s="456"/>
      <c r="O25" s="456"/>
      <c r="P25" s="457"/>
      <c r="Q25" s="90"/>
    </row>
    <row r="26" spans="2:17" ht="25.5" customHeight="1">
      <c r="B26" s="87"/>
      <c r="C26" s="566"/>
      <c r="D26" s="455"/>
      <c r="E26" s="456"/>
      <c r="F26" s="456"/>
      <c r="G26" s="456"/>
      <c r="H26" s="456"/>
      <c r="I26" s="456"/>
      <c r="J26" s="456"/>
      <c r="K26" s="456"/>
      <c r="L26" s="456"/>
      <c r="M26" s="456"/>
      <c r="N26" s="456"/>
      <c r="O26" s="456"/>
      <c r="P26" s="457"/>
      <c r="Q26" s="90"/>
    </row>
    <row r="27" spans="2:17" ht="25.5" customHeight="1">
      <c r="B27" s="87"/>
      <c r="C27" s="566"/>
      <c r="D27" s="455"/>
      <c r="E27" s="456"/>
      <c r="F27" s="456"/>
      <c r="G27" s="456"/>
      <c r="H27" s="456"/>
      <c r="I27" s="456"/>
      <c r="J27" s="456"/>
      <c r="K27" s="456"/>
      <c r="L27" s="456"/>
      <c r="M27" s="456"/>
      <c r="N27" s="456"/>
      <c r="O27" s="456"/>
      <c r="P27" s="457"/>
      <c r="Q27" s="90"/>
    </row>
    <row r="28" spans="2:17" ht="25.5" customHeight="1">
      <c r="B28" s="87"/>
      <c r="C28" s="566"/>
      <c r="D28" s="455"/>
      <c r="E28" s="456"/>
      <c r="F28" s="456"/>
      <c r="G28" s="456"/>
      <c r="H28" s="456"/>
      <c r="I28" s="456"/>
      <c r="J28" s="456"/>
      <c r="K28" s="456"/>
      <c r="L28" s="456"/>
      <c r="M28" s="456"/>
      <c r="N28" s="456"/>
      <c r="O28" s="456"/>
      <c r="P28" s="457"/>
      <c r="Q28" s="90"/>
    </row>
    <row r="29" spans="2:17" ht="25.5" customHeight="1">
      <c r="B29" s="87"/>
      <c r="C29" s="566"/>
      <c r="D29" s="455"/>
      <c r="E29" s="456"/>
      <c r="F29" s="456"/>
      <c r="G29" s="456"/>
      <c r="H29" s="456"/>
      <c r="I29" s="456"/>
      <c r="J29" s="456"/>
      <c r="K29" s="456"/>
      <c r="L29" s="456"/>
      <c r="M29" s="456"/>
      <c r="N29" s="456"/>
      <c r="O29" s="456"/>
      <c r="P29" s="457"/>
      <c r="Q29" s="90"/>
    </row>
    <row r="30" spans="2:17" ht="25.5" customHeight="1">
      <c r="B30" s="87"/>
      <c r="C30" s="566"/>
      <c r="D30" s="455"/>
      <c r="E30" s="456"/>
      <c r="F30" s="456"/>
      <c r="G30" s="456"/>
      <c r="H30" s="456"/>
      <c r="I30" s="456"/>
      <c r="J30" s="456"/>
      <c r="K30" s="456"/>
      <c r="L30" s="456"/>
      <c r="M30" s="456"/>
      <c r="N30" s="456"/>
      <c r="O30" s="456"/>
      <c r="P30" s="457"/>
      <c r="Q30" s="90"/>
    </row>
    <row r="31" spans="2:17" ht="25.5" customHeight="1">
      <c r="B31" s="87"/>
      <c r="C31" s="566"/>
      <c r="D31" s="455"/>
      <c r="E31" s="456"/>
      <c r="F31" s="456"/>
      <c r="G31" s="456"/>
      <c r="H31" s="456"/>
      <c r="I31" s="456"/>
      <c r="J31" s="456"/>
      <c r="K31" s="456"/>
      <c r="L31" s="456"/>
      <c r="M31" s="456"/>
      <c r="N31" s="456"/>
      <c r="O31" s="456"/>
      <c r="P31" s="457"/>
      <c r="Q31" s="90"/>
    </row>
    <row r="32" spans="2:17" ht="25.5" customHeight="1">
      <c r="B32" s="87"/>
      <c r="C32" s="567"/>
      <c r="D32" s="458"/>
      <c r="E32" s="459"/>
      <c r="F32" s="459"/>
      <c r="G32" s="459"/>
      <c r="H32" s="459"/>
      <c r="I32" s="459"/>
      <c r="J32" s="459"/>
      <c r="K32" s="459"/>
      <c r="L32" s="459"/>
      <c r="M32" s="459"/>
      <c r="N32" s="459"/>
      <c r="O32" s="459"/>
      <c r="P32" s="460"/>
      <c r="Q32" s="90"/>
    </row>
    <row r="33" spans="2:17" ht="14.25" customHeight="1">
      <c r="B33" s="87"/>
      <c r="C33" s="92"/>
      <c r="D33" s="91"/>
      <c r="E33" s="91"/>
      <c r="F33" s="92"/>
      <c r="G33" s="92"/>
      <c r="H33" s="92"/>
      <c r="I33" s="92"/>
      <c r="J33" s="92"/>
      <c r="K33" s="92"/>
      <c r="L33" s="92" t="s">
        <v>34</v>
      </c>
      <c r="M33" s="92"/>
      <c r="N33" s="92"/>
      <c r="O33" s="92"/>
      <c r="Q33" s="90"/>
    </row>
    <row r="34" spans="2:17" ht="22.5" customHeight="1">
      <c r="B34" s="87"/>
      <c r="C34" s="118" t="s">
        <v>177</v>
      </c>
      <c r="D34" s="119">
        <f>LEN(D9)</f>
        <v>0</v>
      </c>
      <c r="E34" s="120" t="s">
        <v>119</v>
      </c>
      <c r="H34" s="92"/>
      <c r="I34" s="118" t="s">
        <v>178</v>
      </c>
      <c r="J34" s="119">
        <f>LEN(D20)</f>
        <v>0</v>
      </c>
      <c r="K34" s="120" t="s">
        <v>119</v>
      </c>
      <c r="L34" s="92"/>
      <c r="M34" s="92"/>
      <c r="N34" s="92"/>
      <c r="O34" s="92"/>
      <c r="Q34" s="90"/>
    </row>
    <row r="35" spans="2:17" ht="10.5" customHeight="1">
      <c r="B35" s="87"/>
      <c r="D35" s="121"/>
      <c r="E35" s="121"/>
      <c r="F35" s="103"/>
      <c r="G35" s="103"/>
      <c r="H35" s="103"/>
      <c r="I35" s="103"/>
      <c r="J35" s="103"/>
      <c r="K35" s="103"/>
      <c r="L35" s="103"/>
      <c r="M35" s="103"/>
      <c r="N35" s="103"/>
      <c r="O35" s="103"/>
      <c r="P35" s="103"/>
      <c r="Q35" s="96"/>
    </row>
    <row r="36" spans="2:17" ht="6" customHeight="1">
      <c r="B36" s="97"/>
      <c r="C36" s="98"/>
      <c r="D36" s="98"/>
      <c r="E36" s="98"/>
      <c r="F36" s="98"/>
      <c r="G36" s="98"/>
      <c r="H36" s="99"/>
      <c r="I36" s="98"/>
      <c r="J36" s="98"/>
      <c r="K36" s="98"/>
      <c r="L36" s="99"/>
      <c r="M36" s="98"/>
      <c r="N36" s="98"/>
      <c r="O36" s="98"/>
      <c r="P36" s="98"/>
      <c r="Q36" s="100"/>
    </row>
  </sheetData>
  <sheetProtection/>
  <mergeCells count="8">
    <mergeCell ref="C20:C32"/>
    <mergeCell ref="D20:P32"/>
    <mergeCell ref="P1:Q2"/>
    <mergeCell ref="C2:E3"/>
    <mergeCell ref="B5:Q5"/>
    <mergeCell ref="C7:P8"/>
    <mergeCell ref="C9:C19"/>
    <mergeCell ref="D9:P19"/>
  </mergeCells>
  <printOptions/>
  <pageMargins left="0.6299212598425197" right="0.4330708661417323" top="0.6299212598425197" bottom="0.4724409448818898" header="0.2362204724409449" footer="0.1968503937007874"/>
  <pageSetup fitToHeight="1" fitToWidth="1" horizontalDpi="600" verticalDpi="600" orientation="portrait"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R26"/>
  <sheetViews>
    <sheetView zoomScalePageLayoutView="0" workbookViewId="0" topLeftCell="A1">
      <selection activeCell="E10" sqref="E10:I10"/>
    </sheetView>
  </sheetViews>
  <sheetFormatPr defaultColWidth="9.00390625" defaultRowHeight="13.5" customHeight="1"/>
  <cols>
    <col min="1" max="1" width="0.875" style="1" customWidth="1"/>
    <col min="2" max="2" width="2.50390625" style="1" customWidth="1"/>
    <col min="3" max="3" width="6.25390625" style="1" customWidth="1"/>
    <col min="4" max="4" width="7.625" style="1" customWidth="1"/>
    <col min="5" max="7" width="6.125" style="1" customWidth="1"/>
    <col min="8" max="8" width="6.125" style="2" customWidth="1"/>
    <col min="9" max="11" width="6.125" style="1" customWidth="1"/>
    <col min="12" max="12" width="6.125" style="2" customWidth="1"/>
    <col min="13" max="16" width="6.125" style="1" customWidth="1"/>
    <col min="17" max="17" width="3.875" style="1" customWidth="1"/>
  </cols>
  <sheetData>
    <row r="1" spans="3:17" ht="17.25" customHeight="1">
      <c r="C1" s="10"/>
      <c r="D1" s="10"/>
      <c r="E1" s="10"/>
      <c r="H1" s="12"/>
      <c r="I1" s="12"/>
      <c r="J1" s="2"/>
      <c r="K1" s="2"/>
      <c r="P1" s="332" t="s">
        <v>41</v>
      </c>
      <c r="Q1" s="332"/>
    </row>
    <row r="2" spans="3:17" ht="17.25" customHeight="1">
      <c r="C2" s="334"/>
      <c r="D2" s="334"/>
      <c r="E2" s="334"/>
      <c r="G2" s="12"/>
      <c r="I2" s="12"/>
      <c r="J2" s="2"/>
      <c r="K2" s="12"/>
      <c r="M2" s="2"/>
      <c r="N2" s="2"/>
      <c r="P2" s="332"/>
      <c r="Q2" s="332"/>
    </row>
    <row r="3" spans="3:17" ht="3" customHeight="1">
      <c r="C3" s="334"/>
      <c r="D3" s="334"/>
      <c r="E3" s="334"/>
      <c r="G3" s="12"/>
      <c r="I3" s="12"/>
      <c r="J3" s="2"/>
      <c r="K3" s="12"/>
      <c r="M3" s="2"/>
      <c r="N3" s="2"/>
      <c r="P3" s="2"/>
      <c r="Q3" s="2"/>
    </row>
    <row r="4" ht="9" customHeight="1"/>
    <row r="5" spans="2:17" ht="22.5" customHeight="1">
      <c r="B5" s="337" t="s">
        <v>42</v>
      </c>
      <c r="C5" s="338"/>
      <c r="D5" s="338"/>
      <c r="E5" s="338"/>
      <c r="F5" s="338"/>
      <c r="G5" s="338"/>
      <c r="H5" s="338"/>
      <c r="I5" s="338"/>
      <c r="J5" s="338"/>
      <c r="K5" s="338"/>
      <c r="L5" s="338"/>
      <c r="M5" s="338"/>
      <c r="N5" s="338"/>
      <c r="O5" s="338"/>
      <c r="P5" s="338"/>
      <c r="Q5" s="339"/>
    </row>
    <row r="6" spans="2:17" ht="22.5" customHeight="1">
      <c r="B6" s="3"/>
      <c r="C6" s="363" t="s">
        <v>24</v>
      </c>
      <c r="D6" s="364"/>
      <c r="E6" s="390"/>
      <c r="F6" s="391"/>
      <c r="G6" s="391"/>
      <c r="H6" s="391"/>
      <c r="I6" s="391"/>
      <c r="J6" s="391"/>
      <c r="K6" s="391"/>
      <c r="L6" s="391"/>
      <c r="M6" s="391"/>
      <c r="N6" s="391"/>
      <c r="O6" s="391"/>
      <c r="P6" s="391"/>
      <c r="Q6" s="392"/>
    </row>
    <row r="7" spans="2:17" ht="45" customHeight="1">
      <c r="B7" s="3"/>
      <c r="C7" s="365" t="s">
        <v>43</v>
      </c>
      <c r="D7" s="72" t="s">
        <v>15</v>
      </c>
      <c r="E7" s="368"/>
      <c r="F7" s="369"/>
      <c r="G7" s="369"/>
      <c r="H7" s="74" t="s">
        <v>44</v>
      </c>
      <c r="I7" s="368"/>
      <c r="J7" s="369"/>
      <c r="K7" s="369"/>
      <c r="L7" s="369"/>
      <c r="M7" s="369"/>
      <c r="N7" s="369"/>
      <c r="O7" s="369"/>
      <c r="P7" s="369"/>
      <c r="Q7" s="370"/>
    </row>
    <row r="8" spans="2:17" ht="45" customHeight="1">
      <c r="B8" s="3"/>
      <c r="C8" s="366"/>
      <c r="D8" s="71" t="s">
        <v>45</v>
      </c>
      <c r="E8" s="360"/>
      <c r="F8" s="361"/>
      <c r="G8" s="361"/>
      <c r="H8" s="361"/>
      <c r="I8" s="362"/>
      <c r="J8" s="377" t="s">
        <v>46</v>
      </c>
      <c r="K8" s="71" t="s">
        <v>47</v>
      </c>
      <c r="L8" s="360"/>
      <c r="M8" s="361"/>
      <c r="N8" s="361"/>
      <c r="O8" s="361"/>
      <c r="P8" s="361"/>
      <c r="Q8" s="371"/>
    </row>
    <row r="9" spans="2:17" ht="45" customHeight="1">
      <c r="B9" s="3"/>
      <c r="C9" s="366"/>
      <c r="D9" s="71" t="s">
        <v>48</v>
      </c>
      <c r="E9" s="360"/>
      <c r="F9" s="361"/>
      <c r="G9" s="361"/>
      <c r="H9" s="361"/>
      <c r="I9" s="362"/>
      <c r="J9" s="377"/>
      <c r="K9" s="71" t="s">
        <v>49</v>
      </c>
      <c r="L9" s="360"/>
      <c r="M9" s="361"/>
      <c r="N9" s="361"/>
      <c r="O9" s="361"/>
      <c r="P9" s="361"/>
      <c r="Q9" s="371"/>
    </row>
    <row r="10" spans="2:17" ht="45" customHeight="1">
      <c r="B10" s="3"/>
      <c r="C10" s="366"/>
      <c r="D10" s="71" t="s">
        <v>50</v>
      </c>
      <c r="E10" s="360"/>
      <c r="F10" s="361"/>
      <c r="G10" s="361"/>
      <c r="H10" s="361"/>
      <c r="I10" s="362"/>
      <c r="J10" s="377"/>
      <c r="K10" s="71" t="s">
        <v>51</v>
      </c>
      <c r="L10" s="360"/>
      <c r="M10" s="361"/>
      <c r="N10" s="361"/>
      <c r="O10" s="361"/>
      <c r="P10" s="361"/>
      <c r="Q10" s="371"/>
    </row>
    <row r="11" spans="2:17" ht="45" customHeight="1">
      <c r="B11" s="3"/>
      <c r="C11" s="366"/>
      <c r="D11" s="71" t="s">
        <v>52</v>
      </c>
      <c r="E11" s="360"/>
      <c r="F11" s="361"/>
      <c r="G11" s="361"/>
      <c r="H11" s="361"/>
      <c r="I11" s="362"/>
      <c r="J11" s="377"/>
      <c r="K11" s="71" t="s">
        <v>53</v>
      </c>
      <c r="L11" s="372"/>
      <c r="M11" s="361"/>
      <c r="N11" s="361"/>
      <c r="O11" s="361"/>
      <c r="P11" s="361"/>
      <c r="Q11" s="371"/>
    </row>
    <row r="12" spans="2:17" ht="45" customHeight="1">
      <c r="B12" s="3"/>
      <c r="C12" s="366"/>
      <c r="D12" s="71" t="s">
        <v>54</v>
      </c>
      <c r="E12" s="360"/>
      <c r="F12" s="361"/>
      <c r="G12" s="361"/>
      <c r="H12" s="361"/>
      <c r="I12" s="362"/>
      <c r="J12" s="377"/>
      <c r="K12" s="71" t="s">
        <v>55</v>
      </c>
      <c r="L12" s="360"/>
      <c r="M12" s="361"/>
      <c r="N12" s="361"/>
      <c r="O12" s="361"/>
      <c r="P12" s="361"/>
      <c r="Q12" s="371"/>
    </row>
    <row r="13" spans="2:17" ht="45" customHeight="1">
      <c r="B13" s="3"/>
      <c r="C13" s="367"/>
      <c r="D13" s="73" t="s">
        <v>56</v>
      </c>
      <c r="E13" s="373"/>
      <c r="F13" s="374"/>
      <c r="G13" s="374"/>
      <c r="H13" s="374"/>
      <c r="I13" s="375"/>
      <c r="J13" s="378"/>
      <c r="K13" s="73" t="s">
        <v>57</v>
      </c>
      <c r="L13" s="373"/>
      <c r="M13" s="374"/>
      <c r="N13" s="374"/>
      <c r="O13" s="374"/>
      <c r="P13" s="374"/>
      <c r="Q13" s="376"/>
    </row>
    <row r="14" spans="2:17" ht="45" customHeight="1">
      <c r="B14" s="3"/>
      <c r="C14" s="365" t="s">
        <v>58</v>
      </c>
      <c r="D14" s="72" t="s">
        <v>15</v>
      </c>
      <c r="E14" s="368"/>
      <c r="F14" s="369"/>
      <c r="G14" s="369"/>
      <c r="H14" s="74" t="s">
        <v>44</v>
      </c>
      <c r="I14" s="368"/>
      <c r="J14" s="369"/>
      <c r="K14" s="369"/>
      <c r="L14" s="369"/>
      <c r="M14" s="369"/>
      <c r="N14" s="369"/>
      <c r="O14" s="369"/>
      <c r="P14" s="369"/>
      <c r="Q14" s="370"/>
    </row>
    <row r="15" spans="2:17" ht="45" customHeight="1">
      <c r="B15" s="3"/>
      <c r="C15" s="366"/>
      <c r="D15" s="71" t="s">
        <v>45</v>
      </c>
      <c r="E15" s="360"/>
      <c r="F15" s="361"/>
      <c r="G15" s="361"/>
      <c r="H15" s="361"/>
      <c r="I15" s="362"/>
      <c r="J15" s="377" t="s">
        <v>46</v>
      </c>
      <c r="K15" s="71" t="s">
        <v>47</v>
      </c>
      <c r="L15" s="360"/>
      <c r="M15" s="361"/>
      <c r="N15" s="361"/>
      <c r="O15" s="361"/>
      <c r="P15" s="361"/>
      <c r="Q15" s="371"/>
    </row>
    <row r="16" spans="2:17" ht="45" customHeight="1">
      <c r="B16" s="3"/>
      <c r="C16" s="366"/>
      <c r="D16" s="71" t="s">
        <v>48</v>
      </c>
      <c r="E16" s="360"/>
      <c r="F16" s="361"/>
      <c r="G16" s="361"/>
      <c r="H16" s="361"/>
      <c r="I16" s="362"/>
      <c r="J16" s="377"/>
      <c r="K16" s="71" t="s">
        <v>49</v>
      </c>
      <c r="L16" s="360"/>
      <c r="M16" s="361"/>
      <c r="N16" s="361"/>
      <c r="O16" s="361"/>
      <c r="P16" s="361"/>
      <c r="Q16" s="371"/>
    </row>
    <row r="17" spans="2:18" ht="45" customHeight="1">
      <c r="B17" s="3"/>
      <c r="C17" s="366"/>
      <c r="D17" s="71" t="s">
        <v>50</v>
      </c>
      <c r="E17" s="360"/>
      <c r="F17" s="361"/>
      <c r="G17" s="361"/>
      <c r="H17" s="361"/>
      <c r="I17" s="362"/>
      <c r="J17" s="377"/>
      <c r="K17" s="71" t="s">
        <v>51</v>
      </c>
      <c r="L17" s="360"/>
      <c r="M17" s="361"/>
      <c r="N17" s="361"/>
      <c r="O17" s="361"/>
      <c r="P17" s="361"/>
      <c r="Q17" s="371"/>
      <c r="R17" s="26"/>
    </row>
    <row r="18" spans="2:18" ht="45" customHeight="1">
      <c r="B18" s="3"/>
      <c r="C18" s="366"/>
      <c r="D18" s="71" t="s">
        <v>52</v>
      </c>
      <c r="E18" s="360"/>
      <c r="F18" s="361"/>
      <c r="G18" s="361"/>
      <c r="H18" s="361"/>
      <c r="I18" s="362"/>
      <c r="J18" s="377"/>
      <c r="K18" s="71" t="s">
        <v>53</v>
      </c>
      <c r="L18" s="372"/>
      <c r="M18" s="361"/>
      <c r="N18" s="361"/>
      <c r="O18" s="361"/>
      <c r="P18" s="361"/>
      <c r="Q18" s="371"/>
      <c r="R18" s="26"/>
    </row>
    <row r="19" spans="2:18" ht="45" customHeight="1">
      <c r="B19" s="3"/>
      <c r="C19" s="366"/>
      <c r="D19" s="71" t="s">
        <v>54</v>
      </c>
      <c r="E19" s="360"/>
      <c r="F19" s="361"/>
      <c r="G19" s="361"/>
      <c r="H19" s="361"/>
      <c r="I19" s="362"/>
      <c r="J19" s="377"/>
      <c r="K19" s="71" t="s">
        <v>55</v>
      </c>
      <c r="L19" s="360"/>
      <c r="M19" s="361"/>
      <c r="N19" s="361"/>
      <c r="O19" s="361"/>
      <c r="P19" s="361"/>
      <c r="Q19" s="371"/>
      <c r="R19" s="26"/>
    </row>
    <row r="20" spans="2:18" ht="45" customHeight="1">
      <c r="B20" s="3"/>
      <c r="C20" s="367"/>
      <c r="D20" s="73" t="s">
        <v>56</v>
      </c>
      <c r="E20" s="373"/>
      <c r="F20" s="374"/>
      <c r="G20" s="374"/>
      <c r="H20" s="374"/>
      <c r="I20" s="375"/>
      <c r="J20" s="378"/>
      <c r="K20" s="73" t="s">
        <v>57</v>
      </c>
      <c r="L20" s="373"/>
      <c r="M20" s="374"/>
      <c r="N20" s="374"/>
      <c r="O20" s="374"/>
      <c r="P20" s="374"/>
      <c r="Q20" s="376"/>
      <c r="R20" s="26"/>
    </row>
    <row r="21" spans="2:18" ht="22.5" customHeight="1">
      <c r="B21" s="3"/>
      <c r="C21" s="66" t="s">
        <v>59</v>
      </c>
      <c r="D21" s="379" t="s">
        <v>60</v>
      </c>
      <c r="E21" s="379"/>
      <c r="F21" s="379"/>
      <c r="G21" s="379"/>
      <c r="H21" s="379"/>
      <c r="I21" s="379"/>
      <c r="J21" s="379"/>
      <c r="K21" s="379"/>
      <c r="L21" s="379"/>
      <c r="M21" s="379"/>
      <c r="N21" s="379"/>
      <c r="O21" s="379"/>
      <c r="P21" s="379"/>
      <c r="Q21" s="380"/>
      <c r="R21" s="26"/>
    </row>
    <row r="22" spans="2:18" ht="22.5" customHeight="1">
      <c r="B22" s="3"/>
      <c r="C22" s="381"/>
      <c r="D22" s="382"/>
      <c r="E22" s="382"/>
      <c r="F22" s="382"/>
      <c r="G22" s="382"/>
      <c r="H22" s="382"/>
      <c r="I22" s="382"/>
      <c r="J22" s="382"/>
      <c r="K22" s="382"/>
      <c r="L22" s="382"/>
      <c r="M22" s="382"/>
      <c r="N22" s="382"/>
      <c r="O22" s="382"/>
      <c r="P22" s="382"/>
      <c r="Q22" s="383"/>
      <c r="R22" s="26"/>
    </row>
    <row r="23" spans="2:18" ht="22.5" customHeight="1">
      <c r="B23" s="3"/>
      <c r="C23" s="384"/>
      <c r="D23" s="385"/>
      <c r="E23" s="385"/>
      <c r="F23" s="385"/>
      <c r="G23" s="385"/>
      <c r="H23" s="385"/>
      <c r="I23" s="385"/>
      <c r="J23" s="385"/>
      <c r="K23" s="385"/>
      <c r="L23" s="385"/>
      <c r="M23" s="385"/>
      <c r="N23" s="385"/>
      <c r="O23" s="385"/>
      <c r="P23" s="385"/>
      <c r="Q23" s="386"/>
      <c r="R23" s="26"/>
    </row>
    <row r="24" spans="2:17" ht="33" customHeight="1">
      <c r="B24" s="3"/>
      <c r="C24" s="387"/>
      <c r="D24" s="388"/>
      <c r="E24" s="388"/>
      <c r="F24" s="388"/>
      <c r="G24" s="388"/>
      <c r="H24" s="388"/>
      <c r="I24" s="388"/>
      <c r="J24" s="388"/>
      <c r="K24" s="388"/>
      <c r="L24" s="388"/>
      <c r="M24" s="388"/>
      <c r="N24" s="388"/>
      <c r="O24" s="388"/>
      <c r="P24" s="388"/>
      <c r="Q24" s="389"/>
    </row>
    <row r="25" spans="2:17" ht="9.75" customHeight="1">
      <c r="B25" s="3"/>
      <c r="C25" s="47" t="s">
        <v>61</v>
      </c>
      <c r="D25" s="48"/>
      <c r="E25" s="49"/>
      <c r="F25" s="49"/>
      <c r="G25" s="49"/>
      <c r="H25" s="49"/>
      <c r="I25" s="293" t="s">
        <v>392</v>
      </c>
      <c r="J25" s="50"/>
      <c r="K25" s="48"/>
      <c r="L25" s="51"/>
      <c r="M25" s="51"/>
      <c r="N25" s="51"/>
      <c r="O25" s="51"/>
      <c r="P25" s="51"/>
      <c r="Q25" s="52"/>
    </row>
    <row r="26" spans="2:17" ht="9.75" customHeight="1">
      <c r="B26" s="32"/>
      <c r="C26" s="53" t="s">
        <v>62</v>
      </c>
      <c r="D26" s="33"/>
      <c r="E26" s="33"/>
      <c r="F26" s="33"/>
      <c r="G26" s="33"/>
      <c r="H26" s="34"/>
      <c r="I26" s="294" t="s">
        <v>393</v>
      </c>
      <c r="J26" s="33"/>
      <c r="K26" s="33"/>
      <c r="L26" s="34"/>
      <c r="M26" s="33"/>
      <c r="N26" s="33"/>
      <c r="O26" s="33"/>
      <c r="P26" s="33"/>
      <c r="Q26" s="35"/>
    </row>
  </sheetData>
  <sheetProtection/>
  <mergeCells count="39">
    <mergeCell ref="L20:Q20"/>
    <mergeCell ref="E19:I19"/>
    <mergeCell ref="E17:I17"/>
    <mergeCell ref="E15:I15"/>
    <mergeCell ref="E6:Q6"/>
    <mergeCell ref="L12:Q12"/>
    <mergeCell ref="E8:I8"/>
    <mergeCell ref="E12:I12"/>
    <mergeCell ref="E7:G7"/>
    <mergeCell ref="D21:Q21"/>
    <mergeCell ref="C22:Q24"/>
    <mergeCell ref="C14:C20"/>
    <mergeCell ref="E18:I18"/>
    <mergeCell ref="L15:Q15"/>
    <mergeCell ref="L18:Q18"/>
    <mergeCell ref="J15:J20"/>
    <mergeCell ref="I14:Q14"/>
    <mergeCell ref="L19:Q19"/>
    <mergeCell ref="E20:I20"/>
    <mergeCell ref="B5:Q5"/>
    <mergeCell ref="L10:Q10"/>
    <mergeCell ref="E9:I9"/>
    <mergeCell ref="L17:Q17"/>
    <mergeCell ref="L16:Q16"/>
    <mergeCell ref="E10:I10"/>
    <mergeCell ref="E16:I16"/>
    <mergeCell ref="L13:Q13"/>
    <mergeCell ref="J8:J13"/>
    <mergeCell ref="E14:G14"/>
    <mergeCell ref="C2:E3"/>
    <mergeCell ref="E11:I11"/>
    <mergeCell ref="C6:D6"/>
    <mergeCell ref="C7:C13"/>
    <mergeCell ref="I7:Q7"/>
    <mergeCell ref="P1:Q2"/>
    <mergeCell ref="L8:Q8"/>
    <mergeCell ref="L11:Q11"/>
    <mergeCell ref="L9:Q9"/>
    <mergeCell ref="E13:I13"/>
  </mergeCells>
  <printOptions/>
  <pageMargins left="0.6299212598425197" right="0.4330708661417323" top="0.6299212598425197" bottom="0.4724409448818898" header="0.2362204724409449" footer="0.1968503937007874"/>
  <pageSetup fitToHeight="1" fitToWidth="1" horizontalDpi="600" verticalDpi="600" orientation="portrait" paperSize="9" scale="98"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R26"/>
  <sheetViews>
    <sheetView zoomScalePageLayoutView="0" workbookViewId="0" topLeftCell="A1">
      <selection activeCell="I10" sqref="I10"/>
    </sheetView>
  </sheetViews>
  <sheetFormatPr defaultColWidth="9.00390625" defaultRowHeight="13.5" customHeight="1"/>
  <cols>
    <col min="1" max="1" width="0.875" style="1" customWidth="1"/>
    <col min="2" max="2" width="2.50390625" style="1" customWidth="1"/>
    <col min="3" max="3" width="6.25390625" style="1" customWidth="1"/>
    <col min="4" max="4" width="7.625" style="1" customWidth="1"/>
    <col min="5" max="7" width="6.125" style="1" customWidth="1"/>
    <col min="8" max="8" width="6.125" style="2" customWidth="1"/>
    <col min="9" max="11" width="6.125" style="1" customWidth="1"/>
    <col min="12" max="12" width="6.125" style="2" customWidth="1"/>
    <col min="13" max="16" width="6.125" style="1" customWidth="1"/>
    <col min="17" max="17" width="3.875" style="1" customWidth="1"/>
  </cols>
  <sheetData>
    <row r="1" spans="3:17" ht="17.25" customHeight="1">
      <c r="C1" s="10"/>
      <c r="D1" s="10"/>
      <c r="E1" s="10"/>
      <c r="H1" s="12"/>
      <c r="I1" s="12"/>
      <c r="J1" s="2"/>
      <c r="K1" s="2"/>
      <c r="P1" s="332" t="s">
        <v>63</v>
      </c>
      <c r="Q1" s="332"/>
    </row>
    <row r="2" spans="3:17" ht="17.25" customHeight="1">
      <c r="C2" s="334"/>
      <c r="D2" s="334"/>
      <c r="E2" s="334"/>
      <c r="G2" s="12"/>
      <c r="I2" s="12"/>
      <c r="J2" s="2"/>
      <c r="K2" s="12"/>
      <c r="M2" s="2"/>
      <c r="N2" s="2"/>
      <c r="P2" s="332"/>
      <c r="Q2" s="332"/>
    </row>
    <row r="3" spans="3:17" ht="3" customHeight="1">
      <c r="C3" s="334"/>
      <c r="D3" s="334"/>
      <c r="E3" s="334"/>
      <c r="G3" s="12"/>
      <c r="I3" s="12"/>
      <c r="J3" s="2"/>
      <c r="K3" s="12"/>
      <c r="M3" s="2"/>
      <c r="N3" s="2"/>
      <c r="P3" s="2"/>
      <c r="Q3" s="2"/>
    </row>
    <row r="4" ht="9" customHeight="1"/>
    <row r="5" spans="2:17" ht="22.5" customHeight="1">
      <c r="B5" s="337" t="s">
        <v>42</v>
      </c>
      <c r="C5" s="338"/>
      <c r="D5" s="338"/>
      <c r="E5" s="338"/>
      <c r="F5" s="338"/>
      <c r="G5" s="338"/>
      <c r="H5" s="338"/>
      <c r="I5" s="338"/>
      <c r="J5" s="338"/>
      <c r="K5" s="338"/>
      <c r="L5" s="338"/>
      <c r="M5" s="338"/>
      <c r="N5" s="338"/>
      <c r="O5" s="338"/>
      <c r="P5" s="338"/>
      <c r="Q5" s="339"/>
    </row>
    <row r="6" spans="2:17" ht="22.5" customHeight="1">
      <c r="B6" s="3"/>
      <c r="C6" s="363" t="s">
        <v>24</v>
      </c>
      <c r="D6" s="364"/>
      <c r="E6" s="390"/>
      <c r="F6" s="391"/>
      <c r="G6" s="391"/>
      <c r="H6" s="391"/>
      <c r="I6" s="391"/>
      <c r="J6" s="391"/>
      <c r="K6" s="391"/>
      <c r="L6" s="391"/>
      <c r="M6" s="391"/>
      <c r="N6" s="391"/>
      <c r="O6" s="391"/>
      <c r="P6" s="391"/>
      <c r="Q6" s="392"/>
    </row>
    <row r="7" spans="2:17" ht="45" customHeight="1">
      <c r="B7" s="3"/>
      <c r="C7" s="365" t="s">
        <v>64</v>
      </c>
      <c r="D7" s="72" t="s">
        <v>15</v>
      </c>
      <c r="E7" s="368"/>
      <c r="F7" s="369"/>
      <c r="G7" s="369"/>
      <c r="H7" s="74" t="s">
        <v>44</v>
      </c>
      <c r="I7" s="368"/>
      <c r="J7" s="369"/>
      <c r="K7" s="369"/>
      <c r="L7" s="369"/>
      <c r="M7" s="369"/>
      <c r="N7" s="369"/>
      <c r="O7" s="369"/>
      <c r="P7" s="369"/>
      <c r="Q7" s="370"/>
    </row>
    <row r="8" spans="2:17" ht="45" customHeight="1">
      <c r="B8" s="3"/>
      <c r="C8" s="366"/>
      <c r="D8" s="71" t="s">
        <v>45</v>
      </c>
      <c r="E8" s="360"/>
      <c r="F8" s="361"/>
      <c r="G8" s="361"/>
      <c r="H8" s="361"/>
      <c r="I8" s="362"/>
      <c r="J8" s="377" t="s">
        <v>46</v>
      </c>
      <c r="K8" s="71" t="s">
        <v>47</v>
      </c>
      <c r="L8" s="360"/>
      <c r="M8" s="361"/>
      <c r="N8" s="361"/>
      <c r="O8" s="361"/>
      <c r="P8" s="361"/>
      <c r="Q8" s="371"/>
    </row>
    <row r="9" spans="2:17" ht="45" customHeight="1">
      <c r="B9" s="3"/>
      <c r="C9" s="366"/>
      <c r="D9" s="71" t="s">
        <v>48</v>
      </c>
      <c r="E9" s="360"/>
      <c r="F9" s="361"/>
      <c r="G9" s="361"/>
      <c r="H9" s="361"/>
      <c r="I9" s="362"/>
      <c r="J9" s="377"/>
      <c r="K9" s="71" t="s">
        <v>49</v>
      </c>
      <c r="L9" s="360"/>
      <c r="M9" s="361"/>
      <c r="N9" s="361"/>
      <c r="O9" s="361"/>
      <c r="P9" s="361"/>
      <c r="Q9" s="371"/>
    </row>
    <row r="10" spans="2:17" ht="45" customHeight="1">
      <c r="B10" s="3"/>
      <c r="C10" s="366"/>
      <c r="D10" s="71" t="s">
        <v>50</v>
      </c>
      <c r="E10" s="360"/>
      <c r="F10" s="361"/>
      <c r="G10" s="361"/>
      <c r="H10" s="361"/>
      <c r="I10" s="362"/>
      <c r="J10" s="377"/>
      <c r="K10" s="71" t="s">
        <v>51</v>
      </c>
      <c r="L10" s="360"/>
      <c r="M10" s="361"/>
      <c r="N10" s="361"/>
      <c r="O10" s="361"/>
      <c r="P10" s="361"/>
      <c r="Q10" s="371"/>
    </row>
    <row r="11" spans="2:17" ht="45" customHeight="1">
      <c r="B11" s="3"/>
      <c r="C11" s="366"/>
      <c r="D11" s="71" t="s">
        <v>52</v>
      </c>
      <c r="E11" s="360"/>
      <c r="F11" s="361"/>
      <c r="G11" s="361"/>
      <c r="H11" s="361"/>
      <c r="I11" s="362"/>
      <c r="J11" s="377"/>
      <c r="K11" s="71" t="s">
        <v>53</v>
      </c>
      <c r="L11" s="372"/>
      <c r="M11" s="361"/>
      <c r="N11" s="361"/>
      <c r="O11" s="361"/>
      <c r="P11" s="361"/>
      <c r="Q11" s="371"/>
    </row>
    <row r="12" spans="2:17" ht="45" customHeight="1">
      <c r="B12" s="3"/>
      <c r="C12" s="366"/>
      <c r="D12" s="71" t="s">
        <v>54</v>
      </c>
      <c r="E12" s="360"/>
      <c r="F12" s="361"/>
      <c r="G12" s="361"/>
      <c r="H12" s="361"/>
      <c r="I12" s="362"/>
      <c r="J12" s="377"/>
      <c r="K12" s="71" t="s">
        <v>55</v>
      </c>
      <c r="L12" s="360"/>
      <c r="M12" s="361"/>
      <c r="N12" s="361"/>
      <c r="O12" s="361"/>
      <c r="P12" s="361"/>
      <c r="Q12" s="371"/>
    </row>
    <row r="13" spans="2:17" ht="45" customHeight="1">
      <c r="B13" s="3"/>
      <c r="C13" s="367"/>
      <c r="D13" s="73" t="s">
        <v>56</v>
      </c>
      <c r="E13" s="373"/>
      <c r="F13" s="374"/>
      <c r="G13" s="374"/>
      <c r="H13" s="374"/>
      <c r="I13" s="375"/>
      <c r="J13" s="378"/>
      <c r="K13" s="73" t="s">
        <v>57</v>
      </c>
      <c r="L13" s="373"/>
      <c r="M13" s="374"/>
      <c r="N13" s="374"/>
      <c r="O13" s="374"/>
      <c r="P13" s="374"/>
      <c r="Q13" s="376"/>
    </row>
    <row r="14" spans="2:17" ht="45" customHeight="1">
      <c r="B14" s="3"/>
      <c r="C14" s="365" t="s">
        <v>65</v>
      </c>
      <c r="D14" s="72" t="s">
        <v>15</v>
      </c>
      <c r="E14" s="368"/>
      <c r="F14" s="369"/>
      <c r="G14" s="369"/>
      <c r="H14" s="74" t="s">
        <v>44</v>
      </c>
      <c r="I14" s="368"/>
      <c r="J14" s="369"/>
      <c r="K14" s="369"/>
      <c r="L14" s="369"/>
      <c r="M14" s="369"/>
      <c r="N14" s="369"/>
      <c r="O14" s="369"/>
      <c r="P14" s="369"/>
      <c r="Q14" s="370"/>
    </row>
    <row r="15" spans="2:17" ht="45" customHeight="1">
      <c r="B15" s="3"/>
      <c r="C15" s="366"/>
      <c r="D15" s="71" t="s">
        <v>45</v>
      </c>
      <c r="E15" s="360"/>
      <c r="F15" s="361"/>
      <c r="G15" s="361"/>
      <c r="H15" s="361"/>
      <c r="I15" s="362"/>
      <c r="J15" s="377" t="s">
        <v>46</v>
      </c>
      <c r="K15" s="71" t="s">
        <v>47</v>
      </c>
      <c r="L15" s="360"/>
      <c r="M15" s="361"/>
      <c r="N15" s="361"/>
      <c r="O15" s="361"/>
      <c r="P15" s="361"/>
      <c r="Q15" s="371"/>
    </row>
    <row r="16" spans="2:17" ht="45" customHeight="1">
      <c r="B16" s="3"/>
      <c r="C16" s="366"/>
      <c r="D16" s="71" t="s">
        <v>48</v>
      </c>
      <c r="E16" s="360"/>
      <c r="F16" s="361"/>
      <c r="G16" s="361"/>
      <c r="H16" s="361"/>
      <c r="I16" s="362"/>
      <c r="J16" s="377"/>
      <c r="K16" s="71" t="s">
        <v>49</v>
      </c>
      <c r="L16" s="360"/>
      <c r="M16" s="361"/>
      <c r="N16" s="361"/>
      <c r="O16" s="361"/>
      <c r="P16" s="361"/>
      <c r="Q16" s="371"/>
    </row>
    <row r="17" spans="2:18" ht="45" customHeight="1">
      <c r="B17" s="3"/>
      <c r="C17" s="366"/>
      <c r="D17" s="71" t="s">
        <v>50</v>
      </c>
      <c r="E17" s="360"/>
      <c r="F17" s="361"/>
      <c r="G17" s="361"/>
      <c r="H17" s="361"/>
      <c r="I17" s="362"/>
      <c r="J17" s="377"/>
      <c r="K17" s="71" t="s">
        <v>51</v>
      </c>
      <c r="L17" s="360"/>
      <c r="M17" s="361"/>
      <c r="N17" s="361"/>
      <c r="O17" s="361"/>
      <c r="P17" s="361"/>
      <c r="Q17" s="371"/>
      <c r="R17" s="26"/>
    </row>
    <row r="18" spans="2:18" ht="45" customHeight="1">
      <c r="B18" s="3"/>
      <c r="C18" s="366"/>
      <c r="D18" s="71" t="s">
        <v>52</v>
      </c>
      <c r="E18" s="360"/>
      <c r="F18" s="361"/>
      <c r="G18" s="361"/>
      <c r="H18" s="361"/>
      <c r="I18" s="362"/>
      <c r="J18" s="377"/>
      <c r="K18" s="71" t="s">
        <v>53</v>
      </c>
      <c r="L18" s="372"/>
      <c r="M18" s="361"/>
      <c r="N18" s="361"/>
      <c r="O18" s="361"/>
      <c r="P18" s="361"/>
      <c r="Q18" s="371"/>
      <c r="R18" s="26"/>
    </row>
    <row r="19" spans="2:18" ht="45" customHeight="1">
      <c r="B19" s="3"/>
      <c r="C19" s="366"/>
      <c r="D19" s="71" t="s">
        <v>54</v>
      </c>
      <c r="E19" s="360"/>
      <c r="F19" s="361"/>
      <c r="G19" s="361"/>
      <c r="H19" s="361"/>
      <c r="I19" s="362"/>
      <c r="J19" s="377"/>
      <c r="K19" s="71" t="s">
        <v>55</v>
      </c>
      <c r="L19" s="360"/>
      <c r="M19" s="361"/>
      <c r="N19" s="361"/>
      <c r="O19" s="361"/>
      <c r="P19" s="361"/>
      <c r="Q19" s="371"/>
      <c r="R19" s="26"/>
    </row>
    <row r="20" spans="2:18" ht="45" customHeight="1">
      <c r="B20" s="3"/>
      <c r="C20" s="367"/>
      <c r="D20" s="73" t="s">
        <v>56</v>
      </c>
      <c r="E20" s="373"/>
      <c r="F20" s="374"/>
      <c r="G20" s="374"/>
      <c r="H20" s="374"/>
      <c r="I20" s="375"/>
      <c r="J20" s="378"/>
      <c r="K20" s="73" t="s">
        <v>57</v>
      </c>
      <c r="L20" s="373"/>
      <c r="M20" s="374"/>
      <c r="N20" s="374"/>
      <c r="O20" s="374"/>
      <c r="P20" s="374"/>
      <c r="Q20" s="376"/>
      <c r="R20" s="26"/>
    </row>
    <row r="21" spans="2:18" ht="22.5" customHeight="1">
      <c r="B21" s="3"/>
      <c r="C21" s="66" t="s">
        <v>59</v>
      </c>
      <c r="D21" s="379" t="s">
        <v>60</v>
      </c>
      <c r="E21" s="379"/>
      <c r="F21" s="379"/>
      <c r="G21" s="379"/>
      <c r="H21" s="379"/>
      <c r="I21" s="379"/>
      <c r="J21" s="379"/>
      <c r="K21" s="379"/>
      <c r="L21" s="379"/>
      <c r="M21" s="379"/>
      <c r="N21" s="379"/>
      <c r="O21" s="379"/>
      <c r="P21" s="379"/>
      <c r="Q21" s="380"/>
      <c r="R21" s="26"/>
    </row>
    <row r="22" spans="2:18" ht="22.5" customHeight="1">
      <c r="B22" s="3"/>
      <c r="C22" s="393"/>
      <c r="D22" s="382"/>
      <c r="E22" s="382"/>
      <c r="F22" s="382"/>
      <c r="G22" s="382"/>
      <c r="H22" s="382"/>
      <c r="I22" s="382"/>
      <c r="J22" s="382"/>
      <c r="K22" s="382"/>
      <c r="L22" s="382"/>
      <c r="M22" s="382"/>
      <c r="N22" s="382"/>
      <c r="O22" s="382"/>
      <c r="P22" s="382"/>
      <c r="Q22" s="383"/>
      <c r="R22" s="26"/>
    </row>
    <row r="23" spans="2:18" ht="22.5" customHeight="1">
      <c r="B23" s="3"/>
      <c r="C23" s="384"/>
      <c r="D23" s="385"/>
      <c r="E23" s="385"/>
      <c r="F23" s="385"/>
      <c r="G23" s="385"/>
      <c r="H23" s="385"/>
      <c r="I23" s="385"/>
      <c r="J23" s="385"/>
      <c r="K23" s="385"/>
      <c r="L23" s="385"/>
      <c r="M23" s="385"/>
      <c r="N23" s="385"/>
      <c r="O23" s="385"/>
      <c r="P23" s="385"/>
      <c r="Q23" s="386"/>
      <c r="R23" s="26"/>
    </row>
    <row r="24" spans="2:17" ht="33.75" customHeight="1">
      <c r="B24" s="3"/>
      <c r="C24" s="387"/>
      <c r="D24" s="388"/>
      <c r="E24" s="388"/>
      <c r="F24" s="388"/>
      <c r="G24" s="388"/>
      <c r="H24" s="388"/>
      <c r="I24" s="388"/>
      <c r="J24" s="388"/>
      <c r="K24" s="388"/>
      <c r="L24" s="388"/>
      <c r="M24" s="388"/>
      <c r="N24" s="388"/>
      <c r="O24" s="388"/>
      <c r="P24" s="388"/>
      <c r="Q24" s="389"/>
    </row>
    <row r="25" spans="2:17" ht="9.75" customHeight="1">
      <c r="B25" s="3"/>
      <c r="C25" s="47" t="s">
        <v>61</v>
      </c>
      <c r="D25" s="48"/>
      <c r="E25" s="49"/>
      <c r="F25" s="49"/>
      <c r="G25" s="49"/>
      <c r="H25" s="49"/>
      <c r="I25" s="293" t="s">
        <v>392</v>
      </c>
      <c r="J25" s="50"/>
      <c r="K25" s="48"/>
      <c r="L25" s="51"/>
      <c r="M25" s="51"/>
      <c r="N25" s="51"/>
      <c r="O25" s="51"/>
      <c r="P25" s="51"/>
      <c r="Q25" s="52"/>
    </row>
    <row r="26" spans="2:17" ht="9.75" customHeight="1">
      <c r="B26" s="32"/>
      <c r="C26" s="53" t="s">
        <v>62</v>
      </c>
      <c r="D26" s="33"/>
      <c r="E26" s="33"/>
      <c r="F26" s="33"/>
      <c r="G26" s="33"/>
      <c r="H26" s="34"/>
      <c r="I26" s="294" t="s">
        <v>393</v>
      </c>
      <c r="J26" s="33"/>
      <c r="K26" s="33"/>
      <c r="L26" s="34"/>
      <c r="M26" s="33"/>
      <c r="N26" s="33"/>
      <c r="O26" s="33"/>
      <c r="P26" s="33"/>
      <c r="Q26" s="35"/>
    </row>
  </sheetData>
  <sheetProtection/>
  <mergeCells count="39">
    <mergeCell ref="E11:I11"/>
    <mergeCell ref="L11:Q11"/>
    <mergeCell ref="E12:I12"/>
    <mergeCell ref="L12:Q12"/>
    <mergeCell ref="E9:I9"/>
    <mergeCell ref="L9:Q9"/>
    <mergeCell ref="P1:Q2"/>
    <mergeCell ref="C2:E3"/>
    <mergeCell ref="B5:Q5"/>
    <mergeCell ref="C6:D6"/>
    <mergeCell ref="E6:Q6"/>
    <mergeCell ref="E10:I10"/>
    <mergeCell ref="L10:Q10"/>
    <mergeCell ref="E13:I13"/>
    <mergeCell ref="L13:Q13"/>
    <mergeCell ref="E14:G14"/>
    <mergeCell ref="I14:Q14"/>
    <mergeCell ref="C7:C13"/>
    <mergeCell ref="E7:G7"/>
    <mergeCell ref="I7:Q7"/>
    <mergeCell ref="E8:I8"/>
    <mergeCell ref="J8:J13"/>
    <mergeCell ref="L8:Q8"/>
    <mergeCell ref="E18:I18"/>
    <mergeCell ref="L18:Q18"/>
    <mergeCell ref="E16:I16"/>
    <mergeCell ref="L16:Q16"/>
    <mergeCell ref="E17:I17"/>
    <mergeCell ref="L17:Q17"/>
    <mergeCell ref="E15:I15"/>
    <mergeCell ref="J15:J20"/>
    <mergeCell ref="D21:Q21"/>
    <mergeCell ref="C22:Q24"/>
    <mergeCell ref="E19:I19"/>
    <mergeCell ref="L19:Q19"/>
    <mergeCell ref="E20:I20"/>
    <mergeCell ref="L20:Q20"/>
    <mergeCell ref="C14:C20"/>
    <mergeCell ref="L15:Q15"/>
  </mergeCells>
  <printOptions/>
  <pageMargins left="0.6299212598425197" right="0.4330708661417323" top="0.6299212598425197" bottom="0.4724409448818898" header="0.2362204724409449" footer="0.1968503937007874"/>
  <pageSetup fitToHeight="1" fitToWidth="1" horizontalDpi="600" verticalDpi="600" orientation="portrait" paperSize="9" scale="98"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B1:R44"/>
  <sheetViews>
    <sheetView zoomScaleSheetLayoutView="100" zoomScalePageLayoutView="0" workbookViewId="0" topLeftCell="A1">
      <selection activeCell="I10" sqref="I10"/>
    </sheetView>
  </sheetViews>
  <sheetFormatPr defaultColWidth="9.00390625" defaultRowHeight="13.5"/>
  <cols>
    <col min="1" max="1" width="0.875" style="123" customWidth="1"/>
    <col min="2" max="2" width="2.50390625" style="123" customWidth="1"/>
    <col min="3" max="3" width="7.125" style="123" customWidth="1"/>
    <col min="4" max="7" width="6.125" style="123" customWidth="1"/>
    <col min="8" max="8" width="6.125" style="127" customWidth="1"/>
    <col min="9" max="11" width="6.125" style="123" customWidth="1"/>
    <col min="12" max="12" width="6.125" style="127" customWidth="1"/>
    <col min="13" max="16" width="6.125" style="123" customWidth="1"/>
    <col min="17" max="17" width="3.875" style="123" customWidth="1"/>
    <col min="18" max="16384" width="9.00390625" style="123" customWidth="1"/>
  </cols>
  <sheetData>
    <row r="1" spans="3:17" ht="17.25" customHeight="1">
      <c r="C1" s="153"/>
      <c r="D1" s="153"/>
      <c r="E1" s="153"/>
      <c r="F1" s="149"/>
      <c r="G1" s="149"/>
      <c r="H1" s="150"/>
      <c r="I1" s="150"/>
      <c r="J1" s="158"/>
      <c r="K1" s="158"/>
      <c r="L1" s="158"/>
      <c r="M1" s="149"/>
      <c r="N1" s="149"/>
      <c r="P1" s="406" t="s">
        <v>179</v>
      </c>
      <c r="Q1" s="406"/>
    </row>
    <row r="2" spans="3:17" ht="17.25" customHeight="1">
      <c r="C2" s="394"/>
      <c r="D2" s="394"/>
      <c r="E2" s="394"/>
      <c r="F2" s="149"/>
      <c r="G2" s="150"/>
      <c r="H2" s="158"/>
      <c r="I2" s="150"/>
      <c r="J2" s="158"/>
      <c r="K2" s="150"/>
      <c r="L2" s="158"/>
      <c r="M2" s="158"/>
      <c r="N2" s="158"/>
      <c r="P2" s="406"/>
      <c r="Q2" s="406"/>
    </row>
    <row r="3" spans="3:17" ht="3" customHeight="1">
      <c r="C3" s="394"/>
      <c r="D3" s="394"/>
      <c r="E3" s="394"/>
      <c r="F3" s="149"/>
      <c r="G3" s="150"/>
      <c r="H3" s="158"/>
      <c r="I3" s="150"/>
      <c r="J3" s="158"/>
      <c r="K3" s="150"/>
      <c r="L3" s="158"/>
      <c r="M3" s="158"/>
      <c r="N3" s="158"/>
      <c r="P3" s="126"/>
      <c r="Q3" s="126"/>
    </row>
    <row r="4" ht="9" customHeight="1"/>
    <row r="5" spans="2:17" ht="30" customHeight="1">
      <c r="B5" s="395" t="s">
        <v>209</v>
      </c>
      <c r="C5" s="396"/>
      <c r="D5" s="396"/>
      <c r="E5" s="396"/>
      <c r="F5" s="396"/>
      <c r="G5" s="396"/>
      <c r="H5" s="396"/>
      <c r="I5" s="396"/>
      <c r="J5" s="396"/>
      <c r="K5" s="396"/>
      <c r="L5" s="396"/>
      <c r="M5" s="396"/>
      <c r="N5" s="396"/>
      <c r="O5" s="396"/>
      <c r="P5" s="396"/>
      <c r="Q5" s="397"/>
    </row>
    <row r="6" spans="2:17" ht="11.25" customHeight="1" thickBot="1">
      <c r="B6" s="129"/>
      <c r="C6" s="124"/>
      <c r="D6" s="267"/>
      <c r="E6" s="267"/>
      <c r="F6" s="142"/>
      <c r="G6" s="142"/>
      <c r="H6" s="142"/>
      <c r="I6" s="142"/>
      <c r="J6" s="142"/>
      <c r="K6" s="142"/>
      <c r="L6" s="142"/>
      <c r="M6" s="142"/>
      <c r="N6" s="142"/>
      <c r="O6" s="142"/>
      <c r="P6" s="142"/>
      <c r="Q6" s="130"/>
    </row>
    <row r="7" spans="2:17" s="270" customFormat="1" ht="22.5" customHeight="1" thickBot="1">
      <c r="B7" s="134"/>
      <c r="C7" s="268" t="s">
        <v>180</v>
      </c>
      <c r="D7" s="269"/>
      <c r="E7" s="398"/>
      <c r="F7" s="399"/>
      <c r="G7" s="400"/>
      <c r="H7" s="135"/>
      <c r="I7" s="135"/>
      <c r="J7" s="135"/>
      <c r="K7" s="281"/>
      <c r="L7" s="281"/>
      <c r="M7" s="281"/>
      <c r="N7" s="281"/>
      <c r="O7" s="281"/>
      <c r="P7" s="281"/>
      <c r="Q7" s="136"/>
    </row>
    <row r="8" spans="2:17" ht="18.75" customHeight="1" thickBot="1">
      <c r="B8" s="129"/>
      <c r="C8" s="124"/>
      <c r="D8" s="124"/>
      <c r="E8" s="124"/>
      <c r="F8" s="124"/>
      <c r="G8" s="124"/>
      <c r="H8" s="126"/>
      <c r="I8" s="124"/>
      <c r="J8" s="124"/>
      <c r="K8" s="124"/>
      <c r="L8" s="271"/>
      <c r="M8" s="271"/>
      <c r="N8" s="124"/>
      <c r="O8" s="124"/>
      <c r="P8" s="272"/>
      <c r="Q8" s="130"/>
    </row>
    <row r="9" spans="2:18" ht="32.25" customHeight="1" thickBot="1">
      <c r="B9" s="129"/>
      <c r="C9" s="273" t="s">
        <v>181</v>
      </c>
      <c r="D9" s="401"/>
      <c r="E9" s="401"/>
      <c r="F9" s="401"/>
      <c r="G9" s="401"/>
      <c r="H9" s="401"/>
      <c r="I9" s="401"/>
      <c r="J9" s="401"/>
      <c r="K9" s="401"/>
      <c r="L9" s="401"/>
      <c r="M9" s="401"/>
      <c r="N9" s="401"/>
      <c r="O9" s="401"/>
      <c r="P9" s="402"/>
      <c r="Q9" s="274"/>
      <c r="R9" s="275"/>
    </row>
    <row r="10" spans="2:17" ht="18.75" customHeight="1">
      <c r="B10" s="129"/>
      <c r="C10" s="124"/>
      <c r="D10" s="124"/>
      <c r="E10" s="124"/>
      <c r="F10" s="124"/>
      <c r="G10" s="124"/>
      <c r="H10" s="126"/>
      <c r="I10" s="124"/>
      <c r="J10" s="124"/>
      <c r="K10" s="124"/>
      <c r="L10" s="126"/>
      <c r="M10" s="124"/>
      <c r="N10" s="124"/>
      <c r="O10" s="124"/>
      <c r="P10" s="276"/>
      <c r="Q10" s="130"/>
    </row>
    <row r="11" spans="2:17" ht="9.75" customHeight="1">
      <c r="B11" s="129"/>
      <c r="C11" s="124"/>
      <c r="D11" s="153"/>
      <c r="E11" s="153"/>
      <c r="F11" s="124"/>
      <c r="G11" s="124"/>
      <c r="H11" s="126"/>
      <c r="I11" s="124"/>
      <c r="J11" s="124"/>
      <c r="K11" s="124"/>
      <c r="L11" s="126"/>
      <c r="M11" s="124"/>
      <c r="N11" s="124"/>
      <c r="O11" s="124"/>
      <c r="P11" s="124"/>
      <c r="Q11" s="130"/>
    </row>
    <row r="12" spans="2:17" ht="18.75" customHeight="1">
      <c r="B12" s="129"/>
      <c r="C12" s="124" t="s">
        <v>182</v>
      </c>
      <c r="D12" s="124"/>
      <c r="E12" s="139"/>
      <c r="F12" s="138"/>
      <c r="G12" s="138"/>
      <c r="H12" s="138"/>
      <c r="I12" s="138"/>
      <c r="J12" s="138"/>
      <c r="K12" s="138"/>
      <c r="L12" s="138"/>
      <c r="M12" s="138"/>
      <c r="N12" s="138"/>
      <c r="O12" s="138"/>
      <c r="P12" s="124"/>
      <c r="Q12" s="130"/>
    </row>
    <row r="13" spans="2:17" ht="18.75" customHeight="1">
      <c r="B13" s="129"/>
      <c r="C13" s="125" t="s">
        <v>183</v>
      </c>
      <c r="D13" s="277" t="s">
        <v>184</v>
      </c>
      <c r="E13" s="277"/>
      <c r="F13" s="138"/>
      <c r="G13" s="138"/>
      <c r="H13" s="138"/>
      <c r="I13" s="138"/>
      <c r="J13" s="138"/>
      <c r="K13" s="138"/>
      <c r="L13" s="138"/>
      <c r="M13" s="138"/>
      <c r="N13" s="138"/>
      <c r="O13" s="138"/>
      <c r="P13" s="124"/>
      <c r="Q13" s="130"/>
    </row>
    <row r="14" spans="2:17" ht="18.75" customHeight="1">
      <c r="B14" s="129"/>
      <c r="C14" s="125" t="s">
        <v>185</v>
      </c>
      <c r="D14" s="124" t="s">
        <v>186</v>
      </c>
      <c r="E14" s="139"/>
      <c r="F14" s="138"/>
      <c r="G14" s="138"/>
      <c r="H14" s="138"/>
      <c r="I14" s="138"/>
      <c r="J14" s="138"/>
      <c r="K14" s="138"/>
      <c r="L14" s="138"/>
      <c r="M14" s="138"/>
      <c r="N14" s="138"/>
      <c r="O14" s="138"/>
      <c r="P14" s="124"/>
      <c r="Q14" s="130"/>
    </row>
    <row r="15" spans="2:17" ht="18.75" customHeight="1">
      <c r="B15" s="129"/>
      <c r="C15" s="125"/>
      <c r="D15" s="124"/>
      <c r="E15" s="139"/>
      <c r="F15" s="138"/>
      <c r="G15" s="138"/>
      <c r="H15" s="138"/>
      <c r="I15" s="138"/>
      <c r="J15" s="138"/>
      <c r="K15" s="138"/>
      <c r="L15" s="138"/>
      <c r="M15" s="138"/>
      <c r="N15" s="138"/>
      <c r="O15" s="138"/>
      <c r="P15" s="124"/>
      <c r="Q15" s="130"/>
    </row>
    <row r="16" spans="2:17" ht="18.75" customHeight="1">
      <c r="B16" s="129"/>
      <c r="C16" s="124" t="s">
        <v>187</v>
      </c>
      <c r="D16" s="124"/>
      <c r="E16" s="139"/>
      <c r="F16" s="138"/>
      <c r="G16" s="138"/>
      <c r="H16" s="138"/>
      <c r="I16" s="138"/>
      <c r="J16" s="138"/>
      <c r="K16" s="138"/>
      <c r="L16" s="138"/>
      <c r="M16" s="138"/>
      <c r="N16" s="138"/>
      <c r="O16" s="138"/>
      <c r="P16" s="124"/>
      <c r="Q16" s="130"/>
    </row>
    <row r="17" spans="2:17" ht="18.75" customHeight="1">
      <c r="B17" s="129"/>
      <c r="C17" s="124"/>
      <c r="D17" s="124"/>
      <c r="E17" s="139"/>
      <c r="F17" s="138"/>
      <c r="G17" s="138"/>
      <c r="H17" s="138"/>
      <c r="I17" s="138"/>
      <c r="J17" s="138"/>
      <c r="K17" s="138"/>
      <c r="L17" s="138"/>
      <c r="M17" s="138"/>
      <c r="N17" s="138"/>
      <c r="O17" s="138"/>
      <c r="P17" s="124"/>
      <c r="Q17" s="130"/>
    </row>
    <row r="18" spans="2:17" ht="18.75" customHeight="1">
      <c r="B18" s="129"/>
      <c r="C18" s="124"/>
      <c r="D18" s="124"/>
      <c r="E18" s="279"/>
      <c r="F18" s="138"/>
      <c r="G18" s="138"/>
      <c r="H18" s="138"/>
      <c r="I18" s="138"/>
      <c r="J18" s="138"/>
      <c r="K18" s="138"/>
      <c r="L18" s="138"/>
      <c r="M18" s="138"/>
      <c r="N18" s="138"/>
      <c r="O18" s="138"/>
      <c r="P18" s="124"/>
      <c r="Q18" s="130"/>
    </row>
    <row r="19" spans="2:17" ht="18.75" customHeight="1">
      <c r="B19" s="129"/>
      <c r="C19" s="124" t="s">
        <v>188</v>
      </c>
      <c r="D19" s="124"/>
      <c r="E19" s="279"/>
      <c r="F19" s="138"/>
      <c r="G19" s="138"/>
      <c r="H19" s="138"/>
      <c r="I19" s="138"/>
      <c r="J19" s="138"/>
      <c r="K19" s="138"/>
      <c r="L19" s="138"/>
      <c r="M19" s="138"/>
      <c r="N19" s="138"/>
      <c r="O19" s="138"/>
      <c r="P19" s="124"/>
      <c r="Q19" s="130"/>
    </row>
    <row r="20" spans="2:17" ht="18.75" customHeight="1">
      <c r="B20" s="129"/>
      <c r="C20" s="280" t="s">
        <v>189</v>
      </c>
      <c r="D20" s="124"/>
      <c r="E20" s="279"/>
      <c r="F20" s="138"/>
      <c r="G20" s="138"/>
      <c r="H20" s="138"/>
      <c r="I20" s="138"/>
      <c r="J20" s="138"/>
      <c r="K20" s="138"/>
      <c r="L20" s="138"/>
      <c r="M20" s="138"/>
      <c r="N20" s="138"/>
      <c r="O20" s="138"/>
      <c r="P20" s="124"/>
      <c r="Q20" s="130"/>
    </row>
    <row r="21" spans="2:17" ht="18.75" customHeight="1">
      <c r="B21" s="129"/>
      <c r="C21" s="124" t="s">
        <v>190</v>
      </c>
      <c r="D21" s="124" t="s">
        <v>191</v>
      </c>
      <c r="E21" s="279"/>
      <c r="F21" s="138"/>
      <c r="G21" s="138"/>
      <c r="H21" s="138"/>
      <c r="I21" s="138"/>
      <c r="J21" s="124" t="s">
        <v>192</v>
      </c>
      <c r="K21" s="138" t="s">
        <v>193</v>
      </c>
      <c r="L21" s="138"/>
      <c r="M21" s="138"/>
      <c r="N21" s="138"/>
      <c r="O21" s="138"/>
      <c r="P21" s="124"/>
      <c r="Q21" s="130"/>
    </row>
    <row r="22" spans="2:17" ht="18.75" customHeight="1">
      <c r="B22" s="129"/>
      <c r="C22" s="124" t="s">
        <v>194</v>
      </c>
      <c r="D22" s="124" t="s">
        <v>195</v>
      </c>
      <c r="E22" s="279"/>
      <c r="F22" s="138"/>
      <c r="G22" s="138"/>
      <c r="H22" s="138"/>
      <c r="I22" s="138"/>
      <c r="J22" s="124" t="s">
        <v>194</v>
      </c>
      <c r="K22" s="138" t="s">
        <v>196</v>
      </c>
      <c r="L22" s="138"/>
      <c r="M22" s="138"/>
      <c r="N22" s="138"/>
      <c r="O22" s="138"/>
      <c r="P22" s="124"/>
      <c r="Q22" s="130"/>
    </row>
    <row r="23" spans="2:17" ht="18.75" customHeight="1">
      <c r="B23" s="129"/>
      <c r="C23" s="124" t="s">
        <v>192</v>
      </c>
      <c r="D23" s="124" t="s">
        <v>197</v>
      </c>
      <c r="H23" s="404"/>
      <c r="I23" s="404"/>
      <c r="J23" s="404"/>
      <c r="K23" s="404"/>
      <c r="L23" s="404"/>
      <c r="M23" s="404"/>
      <c r="N23" s="404"/>
      <c r="O23" s="404"/>
      <c r="P23" s="123" t="s">
        <v>198</v>
      </c>
      <c r="Q23" s="130"/>
    </row>
    <row r="24" spans="2:17" ht="18.75" customHeight="1">
      <c r="B24" s="129"/>
      <c r="C24" s="124" t="s">
        <v>192</v>
      </c>
      <c r="D24" s="138" t="s">
        <v>199</v>
      </c>
      <c r="E24" s="127"/>
      <c r="H24" s="405"/>
      <c r="I24" s="405"/>
      <c r="J24" s="405"/>
      <c r="K24" s="405"/>
      <c r="L24" s="405"/>
      <c r="M24" s="405"/>
      <c r="N24" s="405"/>
      <c r="O24" s="405"/>
      <c r="P24" s="123" t="s">
        <v>200</v>
      </c>
      <c r="Q24" s="130"/>
    </row>
    <row r="25" spans="2:17" ht="18.75" customHeight="1">
      <c r="B25" s="129"/>
      <c r="C25" s="124" t="s">
        <v>192</v>
      </c>
      <c r="D25" s="123" t="s">
        <v>201</v>
      </c>
      <c r="H25" s="405"/>
      <c r="I25" s="405"/>
      <c r="J25" s="405"/>
      <c r="K25" s="405"/>
      <c r="L25" s="405"/>
      <c r="M25" s="405"/>
      <c r="N25" s="405"/>
      <c r="O25" s="405"/>
      <c r="P25" s="123" t="s">
        <v>202</v>
      </c>
      <c r="Q25" s="130"/>
    </row>
    <row r="26" spans="2:17" ht="18.75" customHeight="1">
      <c r="B26" s="129"/>
      <c r="C26" s="124" t="s">
        <v>194</v>
      </c>
      <c r="D26" s="123" t="s">
        <v>203</v>
      </c>
      <c r="G26" s="403"/>
      <c r="H26" s="403"/>
      <c r="I26" s="403"/>
      <c r="J26" s="403"/>
      <c r="K26" s="403"/>
      <c r="L26" s="403"/>
      <c r="M26" s="403"/>
      <c r="N26" s="403"/>
      <c r="O26" s="403"/>
      <c r="P26" s="123" t="s">
        <v>202</v>
      </c>
      <c r="Q26" s="130"/>
    </row>
    <row r="27" spans="2:17" ht="18.75" customHeight="1">
      <c r="B27" s="129"/>
      <c r="M27" s="138"/>
      <c r="N27" s="138"/>
      <c r="O27" s="138"/>
      <c r="P27" s="124"/>
      <c r="Q27" s="130"/>
    </row>
    <row r="28" spans="2:17" ht="18.75" customHeight="1">
      <c r="B28" s="129"/>
      <c r="C28" s="280" t="s">
        <v>204</v>
      </c>
      <c r="D28" s="124"/>
      <c r="E28" s="279"/>
      <c r="F28" s="138"/>
      <c r="G28" s="138"/>
      <c r="H28" s="138"/>
      <c r="I28" s="138"/>
      <c r="J28" s="138"/>
      <c r="K28" s="138"/>
      <c r="L28" s="138"/>
      <c r="M28" s="138"/>
      <c r="N28" s="138"/>
      <c r="O28" s="138"/>
      <c r="P28" s="124"/>
      <c r="Q28" s="130"/>
    </row>
    <row r="29" spans="2:17" ht="18.75" customHeight="1">
      <c r="B29" s="129"/>
      <c r="C29" s="124" t="s">
        <v>194</v>
      </c>
      <c r="D29" s="124" t="s">
        <v>205</v>
      </c>
      <c r="E29" s="279"/>
      <c r="F29" s="138"/>
      <c r="G29" s="138"/>
      <c r="H29" s="138"/>
      <c r="I29" s="138"/>
      <c r="J29" s="124" t="s">
        <v>190</v>
      </c>
      <c r="K29" s="138" t="s">
        <v>206</v>
      </c>
      <c r="L29" s="138"/>
      <c r="M29" s="138"/>
      <c r="N29" s="138"/>
      <c r="O29" s="138"/>
      <c r="P29" s="124"/>
      <c r="Q29" s="130"/>
    </row>
    <row r="30" spans="2:17" ht="18.75" customHeight="1">
      <c r="B30" s="129"/>
      <c r="C30" s="124" t="s">
        <v>190</v>
      </c>
      <c r="D30" s="124" t="s">
        <v>207</v>
      </c>
      <c r="E30" s="279"/>
      <c r="F30" s="138"/>
      <c r="G30" s="138"/>
      <c r="H30" s="138"/>
      <c r="I30" s="138"/>
      <c r="J30" s="124"/>
      <c r="K30" s="124"/>
      <c r="L30" s="138"/>
      <c r="P30" s="124"/>
      <c r="Q30" s="130"/>
    </row>
    <row r="31" spans="2:17" ht="18.75" customHeight="1">
      <c r="B31" s="129"/>
      <c r="C31" s="124" t="s">
        <v>190</v>
      </c>
      <c r="D31" s="123" t="s">
        <v>208</v>
      </c>
      <c r="J31" s="124"/>
      <c r="P31" s="124"/>
      <c r="Q31" s="130"/>
    </row>
    <row r="32" spans="2:17" ht="18.75" customHeight="1">
      <c r="B32" s="129"/>
      <c r="C32" s="124" t="s">
        <v>194</v>
      </c>
      <c r="D32" s="123" t="s">
        <v>203</v>
      </c>
      <c r="G32" s="403"/>
      <c r="H32" s="403"/>
      <c r="I32" s="403"/>
      <c r="J32" s="403"/>
      <c r="K32" s="403"/>
      <c r="L32" s="403"/>
      <c r="M32" s="403"/>
      <c r="N32" s="403"/>
      <c r="O32" s="403"/>
      <c r="P32" s="123" t="s">
        <v>202</v>
      </c>
      <c r="Q32" s="130"/>
    </row>
    <row r="33" spans="2:17" ht="18.75" customHeight="1">
      <c r="B33" s="129"/>
      <c r="C33" s="124"/>
      <c r="M33" s="138"/>
      <c r="N33" s="138"/>
      <c r="O33" s="138"/>
      <c r="P33" s="124"/>
      <c r="Q33" s="130"/>
    </row>
    <row r="34" spans="2:17" ht="18.75" customHeight="1">
      <c r="B34" s="129"/>
      <c r="C34" s="124"/>
      <c r="M34" s="138"/>
      <c r="N34" s="138"/>
      <c r="O34" s="138"/>
      <c r="P34" s="124"/>
      <c r="Q34" s="130"/>
    </row>
    <row r="35" spans="2:17" ht="18.75" customHeight="1">
      <c r="B35" s="129"/>
      <c r="C35" s="124"/>
      <c r="M35" s="138"/>
      <c r="N35" s="138"/>
      <c r="O35" s="138"/>
      <c r="P35" s="124"/>
      <c r="Q35" s="130"/>
    </row>
    <row r="36" spans="2:17" ht="18.75" customHeight="1">
      <c r="B36" s="129"/>
      <c r="C36" s="124"/>
      <c r="M36" s="138"/>
      <c r="N36" s="138"/>
      <c r="O36" s="138"/>
      <c r="P36" s="124"/>
      <c r="Q36" s="130"/>
    </row>
    <row r="37" spans="2:17" ht="18.75" customHeight="1">
      <c r="B37" s="129"/>
      <c r="C37" s="124"/>
      <c r="M37" s="138"/>
      <c r="N37" s="138"/>
      <c r="O37" s="138"/>
      <c r="P37" s="124"/>
      <c r="Q37" s="130"/>
    </row>
    <row r="38" spans="2:17" ht="18.75" customHeight="1">
      <c r="B38" s="129"/>
      <c r="C38" s="124"/>
      <c r="M38" s="138"/>
      <c r="N38" s="138"/>
      <c r="O38" s="138"/>
      <c r="P38" s="124"/>
      <c r="Q38" s="130"/>
    </row>
    <row r="39" spans="2:17" ht="18.75" customHeight="1">
      <c r="B39" s="129"/>
      <c r="C39" s="124"/>
      <c r="M39" s="138"/>
      <c r="N39" s="138"/>
      <c r="O39" s="138"/>
      <c r="P39" s="124"/>
      <c r="Q39" s="130"/>
    </row>
    <row r="40" spans="2:17" ht="18.75" customHeight="1">
      <c r="B40" s="129"/>
      <c r="C40" s="124"/>
      <c r="D40" s="124"/>
      <c r="E40" s="279"/>
      <c r="F40" s="138"/>
      <c r="G40" s="138"/>
      <c r="H40" s="138"/>
      <c r="I40" s="138"/>
      <c r="J40" s="138"/>
      <c r="K40" s="138"/>
      <c r="L40" s="138"/>
      <c r="M40" s="138"/>
      <c r="N40" s="138"/>
      <c r="O40" s="138"/>
      <c r="P40" s="124"/>
      <c r="Q40" s="130"/>
    </row>
    <row r="41" spans="2:17" ht="18.75" customHeight="1">
      <c r="B41" s="129"/>
      <c r="C41" s="124"/>
      <c r="D41" s="124"/>
      <c r="E41" s="279"/>
      <c r="F41" s="138"/>
      <c r="G41" s="138"/>
      <c r="H41" s="138"/>
      <c r="I41" s="138"/>
      <c r="J41" s="138"/>
      <c r="K41" s="138"/>
      <c r="L41" s="138"/>
      <c r="M41" s="138"/>
      <c r="N41" s="138"/>
      <c r="O41" s="138"/>
      <c r="P41" s="124"/>
      <c r="Q41" s="130"/>
    </row>
    <row r="42" spans="2:17" ht="18.75" customHeight="1">
      <c r="B42" s="129"/>
      <c r="C42" s="278"/>
      <c r="D42" s="278"/>
      <c r="E42" s="278"/>
      <c r="F42" s="125"/>
      <c r="G42" s="125"/>
      <c r="H42" s="126"/>
      <c r="I42" s="124"/>
      <c r="J42" s="124"/>
      <c r="K42" s="124"/>
      <c r="L42" s="126"/>
      <c r="M42" s="124"/>
      <c r="N42" s="124"/>
      <c r="O42" s="124"/>
      <c r="P42" s="124"/>
      <c r="Q42" s="130"/>
    </row>
    <row r="43" spans="2:17" ht="18.75" customHeight="1">
      <c r="B43" s="129"/>
      <c r="C43" s="124"/>
      <c r="D43" s="141"/>
      <c r="E43" s="141"/>
      <c r="F43" s="142"/>
      <c r="G43" s="142"/>
      <c r="H43" s="142"/>
      <c r="I43" s="142"/>
      <c r="J43" s="142"/>
      <c r="K43" s="142"/>
      <c r="L43" s="142"/>
      <c r="M43" s="142"/>
      <c r="N43" s="142"/>
      <c r="O43" s="142"/>
      <c r="P43" s="142"/>
      <c r="Q43" s="143"/>
    </row>
    <row r="44" spans="2:17" ht="6" customHeight="1">
      <c r="B44" s="144"/>
      <c r="C44" s="145"/>
      <c r="D44" s="145"/>
      <c r="E44" s="145"/>
      <c r="F44" s="145"/>
      <c r="G44" s="145"/>
      <c r="H44" s="146"/>
      <c r="I44" s="145"/>
      <c r="J44" s="145"/>
      <c r="K44" s="145"/>
      <c r="L44" s="146"/>
      <c r="M44" s="145"/>
      <c r="N44" s="145"/>
      <c r="O44" s="145"/>
      <c r="P44" s="145"/>
      <c r="Q44" s="147"/>
    </row>
  </sheetData>
  <sheetProtection/>
  <mergeCells count="10">
    <mergeCell ref="C2:E3"/>
    <mergeCell ref="B5:Q5"/>
    <mergeCell ref="E7:G7"/>
    <mergeCell ref="D9:P9"/>
    <mergeCell ref="G26:O26"/>
    <mergeCell ref="G32:O32"/>
    <mergeCell ref="H23:O23"/>
    <mergeCell ref="H24:O24"/>
    <mergeCell ref="H25:O25"/>
    <mergeCell ref="P1:Q2"/>
  </mergeCells>
  <printOptions/>
  <pageMargins left="0.6299212598425197" right="0.4330708661417323" top="0.6299212598425197" bottom="0.4724409448818898" header="0.2362204724409449" footer="0.1968503937007874"/>
  <pageSetup horizontalDpi="300" verticalDpi="300" orientation="portrait" paperSize="9" scale="99"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B1:Q40"/>
  <sheetViews>
    <sheetView zoomScalePageLayoutView="0" workbookViewId="0" topLeftCell="A16">
      <selection activeCell="C25" sqref="C25:N32"/>
    </sheetView>
  </sheetViews>
  <sheetFormatPr defaultColWidth="9.00390625" defaultRowHeight="13.5" customHeight="1"/>
  <cols>
    <col min="1" max="1" width="0.875" style="282" customWidth="1"/>
    <col min="2" max="2" width="2.50390625" style="282" customWidth="1"/>
    <col min="3" max="3" width="7.125" style="282" customWidth="1"/>
    <col min="4" max="7" width="6.125" style="282" customWidth="1"/>
    <col min="8" max="8" width="6.125" style="283" customWidth="1"/>
    <col min="9" max="11" width="6.125" style="282" customWidth="1"/>
    <col min="12" max="12" width="6.125" style="283" customWidth="1"/>
    <col min="13" max="16" width="6.125" style="282" customWidth="1"/>
    <col min="17" max="17" width="3.875" style="282" customWidth="1"/>
    <col min="18" max="16384" width="9.00390625" style="82" customWidth="1"/>
  </cols>
  <sheetData>
    <row r="1" spans="3:17" ht="17.25" customHeight="1">
      <c r="C1" s="295"/>
      <c r="D1" s="295"/>
      <c r="E1" s="295"/>
      <c r="H1" s="296"/>
      <c r="I1" s="296"/>
      <c r="J1" s="283"/>
      <c r="K1" s="283"/>
      <c r="P1" s="407" t="s">
        <v>67</v>
      </c>
      <c r="Q1" s="407"/>
    </row>
    <row r="2" spans="3:17" ht="17.25" customHeight="1">
      <c r="C2" s="408"/>
      <c r="D2" s="408"/>
      <c r="E2" s="408"/>
      <c r="G2" s="296"/>
      <c r="I2" s="296"/>
      <c r="J2" s="283"/>
      <c r="K2" s="296"/>
      <c r="M2" s="283"/>
      <c r="N2" s="283"/>
      <c r="P2" s="407"/>
      <c r="Q2" s="407"/>
    </row>
    <row r="3" spans="3:17" ht="3" customHeight="1">
      <c r="C3" s="408"/>
      <c r="D3" s="408"/>
      <c r="E3" s="408"/>
      <c r="G3" s="296"/>
      <c r="I3" s="296"/>
      <c r="J3" s="283"/>
      <c r="K3" s="296"/>
      <c r="M3" s="283"/>
      <c r="N3" s="283"/>
      <c r="P3" s="283"/>
      <c r="Q3" s="283"/>
    </row>
    <row r="4" ht="9" customHeight="1"/>
    <row r="5" spans="2:17" ht="21" customHeight="1">
      <c r="B5" s="409" t="s">
        <v>68</v>
      </c>
      <c r="C5" s="410"/>
      <c r="D5" s="410"/>
      <c r="E5" s="410"/>
      <c r="F5" s="410"/>
      <c r="G5" s="410"/>
      <c r="H5" s="410"/>
      <c r="I5" s="410"/>
      <c r="J5" s="410"/>
      <c r="K5" s="410"/>
      <c r="L5" s="410"/>
      <c r="M5" s="410"/>
      <c r="N5" s="410"/>
      <c r="O5" s="410"/>
      <c r="P5" s="410"/>
      <c r="Q5" s="411"/>
    </row>
    <row r="6" spans="2:17" ht="21" customHeight="1" thickBot="1">
      <c r="B6" s="83"/>
      <c r="C6" s="295"/>
      <c r="D6" s="84"/>
      <c r="E6" s="84"/>
      <c r="F6" s="84"/>
      <c r="G6" s="84"/>
      <c r="H6" s="84"/>
      <c r="I6" s="85" t="s">
        <v>69</v>
      </c>
      <c r="J6" s="84"/>
      <c r="K6" s="84"/>
      <c r="L6" s="84"/>
      <c r="M6" s="84"/>
      <c r="N6" s="84"/>
      <c r="O6" s="84"/>
      <c r="P6" s="84"/>
      <c r="Q6" s="86"/>
    </row>
    <row r="7" spans="2:17" ht="18.75" customHeight="1" thickBot="1">
      <c r="B7" s="297"/>
      <c r="C7" s="88" t="s">
        <v>10</v>
      </c>
      <c r="D7" s="298"/>
      <c r="E7" s="412"/>
      <c r="F7" s="413"/>
      <c r="G7" s="414"/>
      <c r="I7" s="89"/>
      <c r="J7" s="283"/>
      <c r="K7" s="283"/>
      <c r="M7" s="283"/>
      <c r="N7" s="283"/>
      <c r="O7" s="283"/>
      <c r="P7" s="283"/>
      <c r="Q7" s="299"/>
    </row>
    <row r="8" spans="2:17" ht="11.25" customHeight="1">
      <c r="B8" s="297"/>
      <c r="C8" s="91"/>
      <c r="D8" s="300"/>
      <c r="E8" s="91"/>
      <c r="F8" s="92"/>
      <c r="G8" s="92"/>
      <c r="H8" s="92"/>
      <c r="I8" s="92"/>
      <c r="J8" s="92"/>
      <c r="K8" s="92"/>
      <c r="L8" s="92"/>
      <c r="M8" s="92"/>
      <c r="N8" s="92"/>
      <c r="O8" s="92"/>
      <c r="Q8" s="299"/>
    </row>
    <row r="9" spans="2:17" ht="15" customHeight="1">
      <c r="B9" s="297"/>
      <c r="C9" s="301"/>
      <c r="D9" s="91"/>
      <c r="E9" s="91"/>
      <c r="F9" s="92"/>
      <c r="G9" s="92"/>
      <c r="H9" s="92"/>
      <c r="I9" s="301" t="s">
        <v>70</v>
      </c>
      <c r="J9" s="92"/>
      <c r="K9" s="92"/>
      <c r="L9" s="92"/>
      <c r="M9" s="92"/>
      <c r="N9" s="92"/>
      <c r="O9" s="92"/>
      <c r="Q9" s="299"/>
    </row>
    <row r="10" spans="2:17" ht="22.5" customHeight="1">
      <c r="B10" s="297"/>
      <c r="C10" s="300" t="s">
        <v>71</v>
      </c>
      <c r="D10" s="91"/>
      <c r="E10" s="92"/>
      <c r="F10" s="92"/>
      <c r="G10" s="92"/>
      <c r="H10" s="92"/>
      <c r="I10" s="92"/>
      <c r="J10" s="92"/>
      <c r="K10" s="92"/>
      <c r="L10" s="92"/>
      <c r="M10" s="92" t="s">
        <v>72</v>
      </c>
      <c r="N10" s="92" t="s">
        <v>73</v>
      </c>
      <c r="Q10" s="299"/>
    </row>
    <row r="11" spans="2:17" ht="22.5" customHeight="1">
      <c r="B11" s="297"/>
      <c r="O11" s="92"/>
      <c r="Q11" s="299"/>
    </row>
    <row r="12" spans="2:17" ht="22.5" customHeight="1">
      <c r="B12" s="297"/>
      <c r="C12" s="92" t="s">
        <v>74</v>
      </c>
      <c r="D12" s="91"/>
      <c r="E12" s="91"/>
      <c r="F12" s="92"/>
      <c r="G12" s="92"/>
      <c r="H12" s="92"/>
      <c r="I12" s="92"/>
      <c r="J12" s="92"/>
      <c r="K12" s="92"/>
      <c r="L12" s="92"/>
      <c r="M12" s="92" t="s">
        <v>72</v>
      </c>
      <c r="N12" s="92" t="s">
        <v>75</v>
      </c>
      <c r="O12" s="92"/>
      <c r="Q12" s="299"/>
    </row>
    <row r="13" spans="2:17" ht="22.5" customHeight="1">
      <c r="B13" s="297"/>
      <c r="O13" s="92"/>
      <c r="Q13" s="299"/>
    </row>
    <row r="14" spans="2:17" ht="22.5" customHeight="1">
      <c r="B14" s="297"/>
      <c r="C14" s="302" t="s">
        <v>76</v>
      </c>
      <c r="D14" s="303"/>
      <c r="E14" s="303"/>
      <c r="F14" s="302"/>
      <c r="G14" s="302"/>
      <c r="H14" s="302"/>
      <c r="I14" s="302"/>
      <c r="J14" s="302"/>
      <c r="K14" s="302"/>
      <c r="L14" s="302"/>
      <c r="M14" s="302" t="s">
        <v>72</v>
      </c>
      <c r="N14" s="302" t="s">
        <v>77</v>
      </c>
      <c r="O14" s="302"/>
      <c r="Q14" s="299"/>
    </row>
    <row r="15" spans="2:17" ht="22.5" customHeight="1">
      <c r="B15" s="297"/>
      <c r="C15" s="285"/>
      <c r="D15" s="285"/>
      <c r="E15" s="285"/>
      <c r="F15" s="285"/>
      <c r="G15" s="285"/>
      <c r="H15" s="304"/>
      <c r="I15" s="285"/>
      <c r="J15" s="285"/>
      <c r="K15" s="285"/>
      <c r="L15" s="304"/>
      <c r="M15" s="285"/>
      <c r="N15" s="285"/>
      <c r="O15" s="302"/>
      <c r="Q15" s="299"/>
    </row>
    <row r="16" spans="2:17" ht="22.5" customHeight="1">
      <c r="B16" s="297"/>
      <c r="C16" s="286" t="s">
        <v>78</v>
      </c>
      <c r="D16" s="303"/>
      <c r="E16" s="303"/>
      <c r="F16" s="302"/>
      <c r="G16" s="302"/>
      <c r="H16" s="302"/>
      <c r="I16" s="302"/>
      <c r="J16" s="302"/>
      <c r="K16" s="302"/>
      <c r="L16" s="302"/>
      <c r="M16" s="302" t="s">
        <v>72</v>
      </c>
      <c r="N16" s="302" t="s">
        <v>79</v>
      </c>
      <c r="O16" s="302"/>
      <c r="Q16" s="299"/>
    </row>
    <row r="17" spans="2:17" ht="22.5" customHeight="1">
      <c r="B17" s="297"/>
      <c r="C17" s="285"/>
      <c r="D17" s="285"/>
      <c r="E17" s="285"/>
      <c r="F17" s="285"/>
      <c r="G17" s="285"/>
      <c r="H17" s="304"/>
      <c r="I17" s="285"/>
      <c r="J17" s="285"/>
      <c r="K17" s="285"/>
      <c r="L17" s="304"/>
      <c r="M17" s="285"/>
      <c r="N17" s="285"/>
      <c r="O17" s="285"/>
      <c r="Q17" s="299"/>
    </row>
    <row r="18" spans="2:17" ht="22.5" customHeight="1">
      <c r="B18" s="297"/>
      <c r="C18" s="286" t="s">
        <v>395</v>
      </c>
      <c r="D18" s="286"/>
      <c r="E18" s="286"/>
      <c r="F18" s="286"/>
      <c r="G18" s="286"/>
      <c r="H18" s="286"/>
      <c r="I18" s="286"/>
      <c r="J18" s="286"/>
      <c r="K18" s="286"/>
      <c r="L18" s="286"/>
      <c r="M18" s="302" t="s">
        <v>72</v>
      </c>
      <c r="N18" s="302" t="s">
        <v>80</v>
      </c>
      <c r="O18" s="302"/>
      <c r="Q18" s="299"/>
    </row>
    <row r="19" spans="2:17" ht="22.5" customHeight="1">
      <c r="B19" s="297"/>
      <c r="C19" s="285"/>
      <c r="D19" s="285"/>
      <c r="E19" s="285"/>
      <c r="F19" s="285"/>
      <c r="G19" s="285"/>
      <c r="H19" s="304"/>
      <c r="I19" s="285"/>
      <c r="J19" s="285"/>
      <c r="K19" s="285"/>
      <c r="L19" s="304"/>
      <c r="M19" s="285"/>
      <c r="N19" s="285"/>
      <c r="O19" s="285"/>
      <c r="Q19" s="299"/>
    </row>
    <row r="20" spans="2:17" ht="22.5" customHeight="1">
      <c r="B20" s="297"/>
      <c r="C20" s="284" t="s">
        <v>396</v>
      </c>
      <c r="D20" s="284"/>
      <c r="E20" s="284"/>
      <c r="F20" s="284"/>
      <c r="G20" s="93"/>
      <c r="H20" s="93"/>
      <c r="I20" s="93"/>
      <c r="J20" s="93"/>
      <c r="K20" s="93"/>
      <c r="L20" s="93"/>
      <c r="M20" s="92" t="s">
        <v>72</v>
      </c>
      <c r="N20" s="92" t="s">
        <v>81</v>
      </c>
      <c r="O20" s="92"/>
      <c r="Q20" s="299"/>
    </row>
    <row r="21" spans="2:17" ht="22.5" customHeight="1">
      <c r="B21" s="297"/>
      <c r="C21" s="288" t="s">
        <v>399</v>
      </c>
      <c r="D21" s="285"/>
      <c r="E21" s="285"/>
      <c r="F21" s="285"/>
      <c r="Q21" s="299"/>
    </row>
    <row r="22" spans="2:17" ht="22.5" customHeight="1">
      <c r="B22" s="297"/>
      <c r="C22" s="284" t="s">
        <v>210</v>
      </c>
      <c r="D22" s="284"/>
      <c r="E22" s="284"/>
      <c r="F22" s="284"/>
      <c r="G22" s="93"/>
      <c r="H22" s="93"/>
      <c r="I22" s="93"/>
      <c r="J22" s="93"/>
      <c r="K22" s="93"/>
      <c r="L22" s="93"/>
      <c r="M22" s="92" t="s">
        <v>72</v>
      </c>
      <c r="N22" s="92" t="s">
        <v>82</v>
      </c>
      <c r="O22" s="92"/>
      <c r="Q22" s="299"/>
    </row>
    <row r="23" spans="2:17" ht="22.5" customHeight="1">
      <c r="B23" s="297"/>
      <c r="C23" s="285"/>
      <c r="D23" s="285"/>
      <c r="E23" s="285"/>
      <c r="F23" s="285"/>
      <c r="Q23" s="299"/>
    </row>
    <row r="24" spans="2:17" ht="22.5" customHeight="1">
      <c r="B24" s="297"/>
      <c r="C24" s="286" t="s">
        <v>403</v>
      </c>
      <c r="D24" s="284"/>
      <c r="E24" s="284"/>
      <c r="F24" s="284"/>
      <c r="G24" s="93"/>
      <c r="H24" s="93"/>
      <c r="I24" s="93"/>
      <c r="J24" s="93"/>
      <c r="K24" s="93"/>
      <c r="L24" s="93"/>
      <c r="M24" s="92" t="s">
        <v>390</v>
      </c>
      <c r="N24" s="92" t="s">
        <v>400</v>
      </c>
      <c r="O24" s="92"/>
      <c r="Q24" s="299"/>
    </row>
    <row r="25" spans="2:17" ht="22.5" customHeight="1">
      <c r="B25" s="297"/>
      <c r="C25" s="312" t="s">
        <v>404</v>
      </c>
      <c r="D25" s="312"/>
      <c r="E25" s="312"/>
      <c r="F25" s="312"/>
      <c r="G25" s="312"/>
      <c r="H25" s="312"/>
      <c r="I25" s="312"/>
      <c r="J25" s="312"/>
      <c r="K25" s="312"/>
      <c r="L25" s="312"/>
      <c r="M25" s="313" t="s">
        <v>72</v>
      </c>
      <c r="N25" s="313" t="s">
        <v>405</v>
      </c>
      <c r="O25" s="92"/>
      <c r="Q25" s="299"/>
    </row>
    <row r="26" spans="2:17" ht="22.5" customHeight="1">
      <c r="B26" s="297"/>
      <c r="C26" s="312"/>
      <c r="D26" s="312"/>
      <c r="E26" s="312"/>
      <c r="F26" s="312"/>
      <c r="G26" s="312"/>
      <c r="H26" s="312"/>
      <c r="I26" s="312"/>
      <c r="J26" s="312"/>
      <c r="K26" s="312"/>
      <c r="L26" s="312"/>
      <c r="M26" s="312"/>
      <c r="N26" s="312" t="s">
        <v>406</v>
      </c>
      <c r="O26" s="289"/>
      <c r="Q26" s="299"/>
    </row>
    <row r="27" spans="2:17" ht="22.5" customHeight="1">
      <c r="B27" s="297"/>
      <c r="C27" s="1"/>
      <c r="D27" s="1"/>
      <c r="E27" s="1"/>
      <c r="F27" s="1"/>
      <c r="G27" s="1"/>
      <c r="H27" s="2"/>
      <c r="I27" s="1"/>
      <c r="J27" s="1"/>
      <c r="K27" s="1"/>
      <c r="L27" s="2"/>
      <c r="M27" s="1"/>
      <c r="N27" s="1"/>
      <c r="O27" s="92"/>
      <c r="Q27" s="299"/>
    </row>
    <row r="28" spans="2:17" ht="22.5" customHeight="1">
      <c r="B28" s="297"/>
      <c r="C28" s="312" t="s">
        <v>407</v>
      </c>
      <c r="D28" s="312"/>
      <c r="E28" s="312"/>
      <c r="F28" s="312"/>
      <c r="G28" s="312"/>
      <c r="H28" s="312"/>
      <c r="I28" s="312"/>
      <c r="J28" s="312"/>
      <c r="K28" s="312"/>
      <c r="L28" s="312"/>
      <c r="M28" s="313" t="s">
        <v>72</v>
      </c>
      <c r="N28" s="313" t="s">
        <v>408</v>
      </c>
      <c r="O28" s="92"/>
      <c r="Q28" s="299"/>
    </row>
    <row r="29" spans="2:17" ht="22.5" customHeight="1">
      <c r="B29" s="297"/>
      <c r="C29" s="312"/>
      <c r="D29" s="312"/>
      <c r="E29" s="312"/>
      <c r="F29" s="312"/>
      <c r="G29" s="312"/>
      <c r="H29" s="312"/>
      <c r="I29" s="312"/>
      <c r="J29" s="312"/>
      <c r="K29" s="312"/>
      <c r="L29" s="312"/>
      <c r="M29" s="313"/>
      <c r="N29" s="313"/>
      <c r="O29" s="92"/>
      <c r="Q29" s="299"/>
    </row>
    <row r="30" spans="2:17" ht="22.5" customHeight="1">
      <c r="B30" s="297"/>
      <c r="C30" s="312" t="s">
        <v>409</v>
      </c>
      <c r="D30" s="312"/>
      <c r="E30" s="312"/>
      <c r="F30" s="312"/>
      <c r="G30" s="312"/>
      <c r="H30" s="312"/>
      <c r="I30" s="312"/>
      <c r="J30" s="312"/>
      <c r="K30" s="312"/>
      <c r="L30" s="312"/>
      <c r="M30" s="313" t="s">
        <v>72</v>
      </c>
      <c r="N30" s="313" t="s">
        <v>410</v>
      </c>
      <c r="O30" s="92"/>
      <c r="Q30" s="299"/>
    </row>
    <row r="31" spans="2:17" ht="22.5" customHeight="1">
      <c r="B31" s="297"/>
      <c r="C31" s="291"/>
      <c r="D31" s="291"/>
      <c r="E31" s="291"/>
      <c r="F31" s="291"/>
      <c r="G31" s="291"/>
      <c r="H31" s="291"/>
      <c r="I31" s="291"/>
      <c r="J31" s="291"/>
      <c r="K31" s="291"/>
      <c r="L31" s="291"/>
      <c r="M31" s="291"/>
      <c r="N31" s="291"/>
      <c r="O31" s="92"/>
      <c r="Q31" s="299"/>
    </row>
    <row r="32" spans="2:17" ht="22.5" customHeight="1">
      <c r="B32" s="297"/>
      <c r="C32" s="93" t="s">
        <v>83</v>
      </c>
      <c r="D32" s="93"/>
      <c r="E32" s="93"/>
      <c r="F32" s="93"/>
      <c r="G32" s="93"/>
      <c r="H32" s="93"/>
      <c r="I32" s="93"/>
      <c r="J32" s="93"/>
      <c r="K32" s="93"/>
      <c r="L32" s="93"/>
      <c r="M32" s="92" t="s">
        <v>72</v>
      </c>
      <c r="N32" s="92" t="s">
        <v>84</v>
      </c>
      <c r="O32" s="92"/>
      <c r="Q32" s="299"/>
    </row>
    <row r="33" spans="2:17" ht="22.5" customHeight="1">
      <c r="B33" s="297"/>
      <c r="C33" s="94"/>
      <c r="D33" s="94"/>
      <c r="E33" s="94"/>
      <c r="F33" s="93"/>
      <c r="G33" s="93"/>
      <c r="H33" s="93"/>
      <c r="I33" s="93"/>
      <c r="J33" s="93"/>
      <c r="K33" s="93"/>
      <c r="L33" s="93"/>
      <c r="M33" s="93"/>
      <c r="N33" s="93"/>
      <c r="O33" s="92"/>
      <c r="Q33" s="299"/>
    </row>
    <row r="34" spans="2:17" ht="22.5" customHeight="1">
      <c r="B34" s="297"/>
      <c r="C34" s="94"/>
      <c r="D34" s="94"/>
      <c r="E34" s="94"/>
      <c r="F34" s="93"/>
      <c r="G34" s="93"/>
      <c r="H34" s="93"/>
      <c r="I34" s="93"/>
      <c r="J34" s="93"/>
      <c r="K34" s="93"/>
      <c r="L34" s="93"/>
      <c r="M34" s="93"/>
      <c r="N34" s="93"/>
      <c r="O34" s="92"/>
      <c r="Q34" s="299"/>
    </row>
    <row r="35" spans="2:17" ht="22.5" customHeight="1">
      <c r="B35" s="297"/>
      <c r="C35" s="93"/>
      <c r="D35" s="93"/>
      <c r="E35" s="93"/>
      <c r="F35" s="93"/>
      <c r="G35" s="93"/>
      <c r="H35" s="93"/>
      <c r="I35" s="93"/>
      <c r="J35" s="93"/>
      <c r="K35" s="93"/>
      <c r="L35" s="93"/>
      <c r="M35" s="93"/>
      <c r="N35" s="93"/>
      <c r="O35" s="92"/>
      <c r="Q35" s="299"/>
    </row>
    <row r="36" spans="2:17" ht="22.5" customHeight="1">
      <c r="B36" s="297"/>
      <c r="C36" s="93"/>
      <c r="D36" s="93"/>
      <c r="E36" s="93"/>
      <c r="F36" s="93"/>
      <c r="G36" s="93"/>
      <c r="H36" s="93"/>
      <c r="I36" s="93"/>
      <c r="J36" s="93"/>
      <c r="K36" s="93"/>
      <c r="L36" s="93"/>
      <c r="M36" s="93"/>
      <c r="N36" s="93"/>
      <c r="O36" s="92"/>
      <c r="Q36" s="299"/>
    </row>
    <row r="37" spans="2:17" ht="22.5" customHeight="1">
      <c r="B37" s="297"/>
      <c r="C37" s="93"/>
      <c r="D37" s="93"/>
      <c r="E37" s="93"/>
      <c r="F37" s="93"/>
      <c r="G37" s="93"/>
      <c r="H37" s="93"/>
      <c r="I37" s="93"/>
      <c r="J37" s="93"/>
      <c r="K37" s="93"/>
      <c r="L37" s="93"/>
      <c r="M37" s="93"/>
      <c r="N37" s="93"/>
      <c r="O37" s="92"/>
      <c r="Q37" s="299"/>
    </row>
    <row r="38" spans="2:17" ht="22.5" customHeight="1">
      <c r="B38" s="297"/>
      <c r="C38" s="91"/>
      <c r="D38" s="91"/>
      <c r="E38" s="91"/>
      <c r="F38" s="92"/>
      <c r="G38" s="92"/>
      <c r="H38" s="92"/>
      <c r="I38" s="92"/>
      <c r="J38" s="92"/>
      <c r="K38" s="92"/>
      <c r="L38" s="92"/>
      <c r="M38" s="92"/>
      <c r="N38" s="92"/>
      <c r="O38" s="92"/>
      <c r="Q38" s="299"/>
    </row>
    <row r="39" spans="2:17" ht="22.5" customHeight="1">
      <c r="B39" s="297"/>
      <c r="C39" s="95"/>
      <c r="D39" s="95"/>
      <c r="E39" s="95"/>
      <c r="F39" s="92"/>
      <c r="G39" s="92"/>
      <c r="H39" s="92"/>
      <c r="I39" s="92"/>
      <c r="J39" s="92"/>
      <c r="K39" s="92"/>
      <c r="L39" s="92"/>
      <c r="M39" s="92"/>
      <c r="N39" s="92"/>
      <c r="O39" s="92"/>
      <c r="Q39" s="305"/>
    </row>
    <row r="40" spans="2:17" ht="6" customHeight="1">
      <c r="B40" s="306"/>
      <c r="C40" s="307"/>
      <c r="D40" s="307"/>
      <c r="E40" s="307"/>
      <c r="F40" s="307"/>
      <c r="G40" s="307"/>
      <c r="H40" s="308"/>
      <c r="I40" s="307"/>
      <c r="J40" s="307"/>
      <c r="K40" s="307"/>
      <c r="L40" s="308"/>
      <c r="M40" s="307"/>
      <c r="N40" s="307"/>
      <c r="O40" s="307"/>
      <c r="P40" s="307"/>
      <c r="Q40" s="309"/>
    </row>
  </sheetData>
  <sheetProtection/>
  <mergeCells count="4">
    <mergeCell ref="P1:Q2"/>
    <mergeCell ref="C2:E3"/>
    <mergeCell ref="B5:Q5"/>
    <mergeCell ref="E7:G7"/>
  </mergeCells>
  <printOptions/>
  <pageMargins left="0.6299212598425197" right="0.4330708661417323" top="0.6299212598425197" bottom="0.4724409448818898" header="0.2362204724409449" footer="0.1968503937007874"/>
  <pageSetup fitToHeight="1" fitToWidth="1" horizontalDpi="600" verticalDpi="600" orientation="portrait" paperSize="9"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B1:Q36"/>
  <sheetViews>
    <sheetView zoomScalePageLayoutView="0" workbookViewId="0" topLeftCell="A1">
      <selection activeCell="I10" sqref="I10"/>
    </sheetView>
  </sheetViews>
  <sheetFormatPr defaultColWidth="9.00390625" defaultRowHeight="13.5" customHeight="1"/>
  <cols>
    <col min="1" max="1" width="0.875" style="78" customWidth="1"/>
    <col min="2" max="2" width="2.50390625" style="78" customWidth="1"/>
    <col min="3" max="3" width="7.125" style="78" customWidth="1"/>
    <col min="4" max="7" width="6.125" style="78" customWidth="1"/>
    <col min="8" max="8" width="6.125" style="81" customWidth="1"/>
    <col min="9" max="11" width="6.125" style="78" customWidth="1"/>
    <col min="12" max="12" width="6.125" style="81" customWidth="1"/>
    <col min="13" max="16" width="6.125" style="78" customWidth="1"/>
    <col min="17" max="17" width="3.875" style="78" customWidth="1"/>
    <col min="18" max="16384" width="9.00390625" style="82" customWidth="1"/>
  </cols>
  <sheetData>
    <row r="1" spans="3:17" ht="17.25" customHeight="1">
      <c r="C1" s="101"/>
      <c r="D1" s="101"/>
      <c r="E1" s="101"/>
      <c r="H1" s="80"/>
      <c r="I1" s="80"/>
      <c r="J1" s="81"/>
      <c r="K1" s="81"/>
      <c r="P1" s="407" t="s">
        <v>85</v>
      </c>
      <c r="Q1" s="407"/>
    </row>
    <row r="2" spans="3:17" ht="17.25" customHeight="1">
      <c r="C2" s="415"/>
      <c r="D2" s="415"/>
      <c r="E2" s="415"/>
      <c r="G2" s="80"/>
      <c r="I2" s="80"/>
      <c r="J2" s="81"/>
      <c r="K2" s="80"/>
      <c r="M2" s="81"/>
      <c r="N2" s="81"/>
      <c r="P2" s="407"/>
      <c r="Q2" s="407"/>
    </row>
    <row r="3" spans="3:17" ht="3" customHeight="1">
      <c r="C3" s="415"/>
      <c r="D3" s="415"/>
      <c r="E3" s="415"/>
      <c r="G3" s="80"/>
      <c r="I3" s="80"/>
      <c r="J3" s="81"/>
      <c r="K3" s="80"/>
      <c r="M3" s="81"/>
      <c r="N3" s="81"/>
      <c r="P3" s="81"/>
      <c r="Q3" s="81"/>
    </row>
    <row r="4" ht="9" customHeight="1"/>
    <row r="5" spans="2:17" ht="21" customHeight="1">
      <c r="B5" s="416" t="s">
        <v>68</v>
      </c>
      <c r="C5" s="417"/>
      <c r="D5" s="417"/>
      <c r="E5" s="417"/>
      <c r="F5" s="417"/>
      <c r="G5" s="417"/>
      <c r="H5" s="417"/>
      <c r="I5" s="417"/>
      <c r="J5" s="417"/>
      <c r="K5" s="417"/>
      <c r="L5" s="417"/>
      <c r="M5" s="417"/>
      <c r="N5" s="417"/>
      <c r="O5" s="417"/>
      <c r="P5" s="417"/>
      <c r="Q5" s="418"/>
    </row>
    <row r="6" spans="2:17" ht="21" customHeight="1">
      <c r="B6" s="83"/>
      <c r="C6" s="79" t="s">
        <v>71</v>
      </c>
      <c r="D6" s="84"/>
      <c r="E6" s="84"/>
      <c r="F6" s="84"/>
      <c r="G6" s="84"/>
      <c r="H6" s="84"/>
      <c r="I6" s="84"/>
      <c r="J6" s="84"/>
      <c r="K6" s="84"/>
      <c r="L6" s="84"/>
      <c r="M6" s="84"/>
      <c r="N6" s="84"/>
      <c r="O6" s="84"/>
      <c r="P6" s="84"/>
      <c r="Q6" s="86"/>
    </row>
    <row r="7" spans="2:17" ht="11.25" customHeight="1">
      <c r="B7" s="87"/>
      <c r="C7" s="78" t="s">
        <v>86</v>
      </c>
      <c r="D7" s="102"/>
      <c r="E7" s="102"/>
      <c r="F7" s="103"/>
      <c r="G7" s="103"/>
      <c r="H7" s="103"/>
      <c r="I7" s="103"/>
      <c r="J7" s="103"/>
      <c r="K7" s="103"/>
      <c r="L7" s="103"/>
      <c r="M7" s="103"/>
      <c r="N7" s="103"/>
      <c r="O7" s="103"/>
      <c r="P7" s="103"/>
      <c r="Q7" s="90"/>
    </row>
    <row r="8" spans="2:17" ht="11.25" customHeight="1" thickBot="1">
      <c r="B8" s="87"/>
      <c r="D8" s="102"/>
      <c r="E8" s="102"/>
      <c r="F8" s="103"/>
      <c r="G8" s="103"/>
      <c r="H8" s="103"/>
      <c r="I8" s="103"/>
      <c r="J8" s="103"/>
      <c r="K8" s="103"/>
      <c r="L8" s="103"/>
      <c r="M8" s="103"/>
      <c r="N8" s="103"/>
      <c r="O8" s="103"/>
      <c r="P8" s="103"/>
      <c r="Q8" s="90"/>
    </row>
    <row r="9" spans="2:17" ht="15" customHeight="1">
      <c r="B9" s="87"/>
      <c r="C9" s="419"/>
      <c r="D9" s="420"/>
      <c r="E9" s="421" t="s">
        <v>87</v>
      </c>
      <c r="F9" s="421"/>
      <c r="G9" s="421"/>
      <c r="H9" s="421"/>
      <c r="I9" s="422" t="s">
        <v>88</v>
      </c>
      <c r="J9" s="421"/>
      <c r="K9" s="421"/>
      <c r="L9" s="421"/>
      <c r="M9" s="422" t="s">
        <v>89</v>
      </c>
      <c r="N9" s="421"/>
      <c r="O9" s="421"/>
      <c r="P9" s="423"/>
      <c r="Q9" s="90"/>
    </row>
    <row r="10" spans="2:17" ht="33.75" customHeight="1">
      <c r="B10" s="87"/>
      <c r="C10" s="424" t="s">
        <v>90</v>
      </c>
      <c r="D10" s="425"/>
      <c r="E10" s="426"/>
      <c r="F10" s="426"/>
      <c r="G10" s="426"/>
      <c r="H10" s="426"/>
      <c r="I10" s="427"/>
      <c r="J10" s="426"/>
      <c r="K10" s="426"/>
      <c r="L10" s="428"/>
      <c r="M10" s="427"/>
      <c r="N10" s="426"/>
      <c r="O10" s="426"/>
      <c r="P10" s="429"/>
      <c r="Q10" s="90"/>
    </row>
    <row r="11" spans="2:17" ht="33.75" customHeight="1">
      <c r="B11" s="87"/>
      <c r="C11" s="424" t="s">
        <v>91</v>
      </c>
      <c r="D11" s="425"/>
      <c r="E11" s="426"/>
      <c r="F11" s="426"/>
      <c r="G11" s="426"/>
      <c r="H11" s="426"/>
      <c r="I11" s="427"/>
      <c r="J11" s="426"/>
      <c r="K11" s="426"/>
      <c r="L11" s="428"/>
      <c r="M11" s="427"/>
      <c r="N11" s="426"/>
      <c r="O11" s="426"/>
      <c r="P11" s="429"/>
      <c r="Q11" s="90"/>
    </row>
    <row r="12" spans="2:17" ht="33.75" customHeight="1">
      <c r="B12" s="87"/>
      <c r="C12" s="424" t="s">
        <v>92</v>
      </c>
      <c r="D12" s="425"/>
      <c r="E12" s="426"/>
      <c r="F12" s="426"/>
      <c r="G12" s="426"/>
      <c r="H12" s="426"/>
      <c r="I12" s="427"/>
      <c r="J12" s="426"/>
      <c r="K12" s="426"/>
      <c r="L12" s="428"/>
      <c r="M12" s="427"/>
      <c r="N12" s="426"/>
      <c r="O12" s="426"/>
      <c r="P12" s="429"/>
      <c r="Q12" s="90"/>
    </row>
    <row r="13" spans="2:17" ht="33.75" customHeight="1">
      <c r="B13" s="87"/>
      <c r="C13" s="424" t="s">
        <v>93</v>
      </c>
      <c r="D13" s="425"/>
      <c r="E13" s="430"/>
      <c r="F13" s="426"/>
      <c r="G13" s="426"/>
      <c r="H13" s="426"/>
      <c r="I13" s="427"/>
      <c r="J13" s="426"/>
      <c r="K13" s="426"/>
      <c r="L13" s="428"/>
      <c r="M13" s="427"/>
      <c r="N13" s="426"/>
      <c r="O13" s="426"/>
      <c r="P13" s="429"/>
      <c r="Q13" s="90"/>
    </row>
    <row r="14" spans="2:17" ht="33.75" customHeight="1">
      <c r="B14" s="87"/>
      <c r="C14" s="430" t="s">
        <v>94</v>
      </c>
      <c r="D14" s="429"/>
      <c r="E14" s="431"/>
      <c r="F14" s="431"/>
      <c r="G14" s="431"/>
      <c r="H14" s="431"/>
      <c r="I14" s="432"/>
      <c r="J14" s="431"/>
      <c r="K14" s="431"/>
      <c r="L14" s="433"/>
      <c r="M14" s="432"/>
      <c r="N14" s="431"/>
      <c r="O14" s="431"/>
      <c r="P14" s="434"/>
      <c r="Q14" s="90"/>
    </row>
    <row r="15" spans="2:17" ht="33.75" customHeight="1">
      <c r="B15" s="87"/>
      <c r="C15" s="424" t="s">
        <v>95</v>
      </c>
      <c r="D15" s="425"/>
      <c r="E15" s="424"/>
      <c r="F15" s="435"/>
      <c r="G15" s="435"/>
      <c r="H15" s="435"/>
      <c r="I15" s="435"/>
      <c r="J15" s="435"/>
      <c r="K15" s="435"/>
      <c r="L15" s="435"/>
      <c r="M15" s="435"/>
      <c r="N15" s="435"/>
      <c r="O15" s="435"/>
      <c r="P15" s="425"/>
      <c r="Q15" s="90"/>
    </row>
    <row r="16" spans="2:17" ht="33.75" customHeight="1">
      <c r="B16" s="87"/>
      <c r="C16" s="424" t="s">
        <v>96</v>
      </c>
      <c r="D16" s="425"/>
      <c r="E16" s="439"/>
      <c r="F16" s="440"/>
      <c r="G16" s="435"/>
      <c r="H16" s="435"/>
      <c r="I16" s="435"/>
      <c r="J16" s="435"/>
      <c r="K16" s="435"/>
      <c r="L16" s="435"/>
      <c r="M16" s="435"/>
      <c r="N16" s="435"/>
      <c r="O16" s="435"/>
      <c r="P16" s="425"/>
      <c r="Q16" s="90"/>
    </row>
    <row r="17" spans="2:17" ht="33.75" customHeight="1">
      <c r="B17" s="87"/>
      <c r="C17" s="424" t="s">
        <v>97</v>
      </c>
      <c r="D17" s="425"/>
      <c r="E17" s="426"/>
      <c r="F17" s="426"/>
      <c r="G17" s="426"/>
      <c r="H17" s="426"/>
      <c r="I17" s="427"/>
      <c r="J17" s="426"/>
      <c r="K17" s="426"/>
      <c r="L17" s="426"/>
      <c r="M17" s="427"/>
      <c r="N17" s="426"/>
      <c r="O17" s="426"/>
      <c r="P17" s="429"/>
      <c r="Q17" s="90"/>
    </row>
    <row r="18" spans="2:17" ht="33.75" customHeight="1">
      <c r="B18" s="87"/>
      <c r="C18" s="430" t="s">
        <v>98</v>
      </c>
      <c r="D18" s="429"/>
      <c r="E18" s="437"/>
      <c r="F18" s="437"/>
      <c r="G18" s="437"/>
      <c r="H18" s="437"/>
      <c r="I18" s="436"/>
      <c r="J18" s="437"/>
      <c r="K18" s="437"/>
      <c r="L18" s="437"/>
      <c r="M18" s="436"/>
      <c r="N18" s="437"/>
      <c r="O18" s="437"/>
      <c r="P18" s="438"/>
      <c r="Q18" s="90"/>
    </row>
    <row r="19" spans="2:17" ht="33.75" customHeight="1">
      <c r="B19" s="87"/>
      <c r="C19" s="430" t="s">
        <v>99</v>
      </c>
      <c r="D19" s="429"/>
      <c r="E19" s="104" t="s">
        <v>100</v>
      </c>
      <c r="F19" s="105"/>
      <c r="G19" s="106" t="s">
        <v>101</v>
      </c>
      <c r="H19" s="105"/>
      <c r="I19" s="107" t="s">
        <v>100</v>
      </c>
      <c r="J19" s="105"/>
      <c r="K19" s="106" t="s">
        <v>101</v>
      </c>
      <c r="L19" s="105"/>
      <c r="M19" s="107" t="s">
        <v>100</v>
      </c>
      <c r="N19" s="105"/>
      <c r="O19" s="106" t="s">
        <v>101</v>
      </c>
      <c r="P19" s="108"/>
      <c r="Q19" s="90"/>
    </row>
    <row r="20" spans="2:17" ht="33.75" customHeight="1">
      <c r="B20" s="87"/>
      <c r="C20" s="424" t="s">
        <v>102</v>
      </c>
      <c r="D20" s="425"/>
      <c r="E20" s="430"/>
      <c r="F20" s="426"/>
      <c r="G20" s="426"/>
      <c r="H20" s="428"/>
      <c r="I20" s="427"/>
      <c r="J20" s="426"/>
      <c r="K20" s="426"/>
      <c r="L20" s="428"/>
      <c r="M20" s="427"/>
      <c r="N20" s="426"/>
      <c r="O20" s="426"/>
      <c r="P20" s="429"/>
      <c r="Q20" s="90"/>
    </row>
    <row r="21" spans="2:17" ht="33.75" customHeight="1">
      <c r="B21" s="87"/>
      <c r="C21" s="424" t="s">
        <v>103</v>
      </c>
      <c r="D21" s="425"/>
      <c r="E21" s="441"/>
      <c r="F21" s="442"/>
      <c r="G21" s="442"/>
      <c r="H21" s="442"/>
      <c r="I21" s="442"/>
      <c r="J21" s="442"/>
      <c r="K21" s="442"/>
      <c r="L21" s="442"/>
      <c r="M21" s="442"/>
      <c r="N21" s="442"/>
      <c r="O21" s="442"/>
      <c r="P21" s="443"/>
      <c r="Q21" s="90"/>
    </row>
    <row r="22" spans="2:17" ht="33.75" customHeight="1" thickBot="1">
      <c r="B22" s="87"/>
      <c r="C22" s="444" t="s">
        <v>104</v>
      </c>
      <c r="D22" s="445"/>
      <c r="E22" s="446"/>
      <c r="F22" s="446"/>
      <c r="G22" s="446"/>
      <c r="H22" s="446"/>
      <c r="I22" s="447"/>
      <c r="J22" s="446"/>
      <c r="K22" s="446"/>
      <c r="L22" s="446"/>
      <c r="M22" s="447"/>
      <c r="N22" s="446"/>
      <c r="O22" s="446"/>
      <c r="P22" s="448"/>
      <c r="Q22" s="90"/>
    </row>
    <row r="23" spans="2:17" ht="15.75" customHeight="1">
      <c r="B23" s="87"/>
      <c r="C23" s="109" t="s">
        <v>105</v>
      </c>
      <c r="D23" s="110"/>
      <c r="E23" s="111"/>
      <c r="F23" s="112"/>
      <c r="G23" s="112"/>
      <c r="H23" s="112"/>
      <c r="I23" s="92"/>
      <c r="J23" s="92"/>
      <c r="K23" s="92"/>
      <c r="L23" s="92"/>
      <c r="M23" s="92"/>
      <c r="N23" s="92"/>
      <c r="O23" s="92"/>
      <c r="Q23" s="90"/>
    </row>
    <row r="24" spans="2:17" ht="15.75" customHeight="1">
      <c r="B24" s="87"/>
      <c r="C24" s="109" t="s">
        <v>106</v>
      </c>
      <c r="D24" s="110"/>
      <c r="E24" s="111"/>
      <c r="F24" s="112"/>
      <c r="G24" s="112"/>
      <c r="H24" s="112"/>
      <c r="I24" s="92"/>
      <c r="J24" s="92"/>
      <c r="K24" s="92"/>
      <c r="L24" s="92"/>
      <c r="M24" s="92"/>
      <c r="N24" s="92"/>
      <c r="O24" s="92"/>
      <c r="Q24" s="90"/>
    </row>
    <row r="25" spans="2:17" ht="15.75" customHeight="1">
      <c r="B25" s="87"/>
      <c r="C25" s="109" t="s">
        <v>107</v>
      </c>
      <c r="D25" s="110"/>
      <c r="E25" s="111"/>
      <c r="F25" s="112"/>
      <c r="G25" s="112"/>
      <c r="H25" s="112"/>
      <c r="I25" s="92"/>
      <c r="J25" s="92"/>
      <c r="K25" s="92"/>
      <c r="L25" s="92"/>
      <c r="M25" s="92"/>
      <c r="N25" s="92"/>
      <c r="O25" s="92"/>
      <c r="Q25" s="90"/>
    </row>
    <row r="26" spans="2:17" ht="15.75" customHeight="1">
      <c r="B26" s="87"/>
      <c r="C26" s="109" t="s">
        <v>108</v>
      </c>
      <c r="D26" s="110"/>
      <c r="E26" s="111"/>
      <c r="F26" s="112"/>
      <c r="G26" s="112"/>
      <c r="H26" s="112"/>
      <c r="I26" s="92"/>
      <c r="J26" s="92"/>
      <c r="K26" s="92"/>
      <c r="L26" s="92"/>
      <c r="M26" s="92"/>
      <c r="N26" s="92"/>
      <c r="O26" s="92"/>
      <c r="Q26" s="90"/>
    </row>
    <row r="27" spans="2:17" ht="15.75" customHeight="1">
      <c r="B27" s="87"/>
      <c r="C27" s="113" t="s">
        <v>109</v>
      </c>
      <c r="D27" s="110"/>
      <c r="E27" s="114"/>
      <c r="F27" s="112"/>
      <c r="G27" s="112"/>
      <c r="H27" s="112"/>
      <c r="I27" s="92"/>
      <c r="J27" s="92"/>
      <c r="K27" s="92"/>
      <c r="L27" s="92"/>
      <c r="M27" s="92"/>
      <c r="N27" s="92"/>
      <c r="O27" s="92"/>
      <c r="Q27" s="90"/>
    </row>
    <row r="28" spans="2:17" ht="15.75" customHeight="1">
      <c r="B28" s="87"/>
      <c r="C28" s="109" t="s">
        <v>110</v>
      </c>
      <c r="D28" s="110"/>
      <c r="E28" s="114"/>
      <c r="F28" s="112"/>
      <c r="G28" s="112"/>
      <c r="H28" s="112"/>
      <c r="I28" s="92"/>
      <c r="J28" s="92"/>
      <c r="K28" s="92"/>
      <c r="L28" s="92"/>
      <c r="M28" s="92"/>
      <c r="N28" s="92"/>
      <c r="O28" s="92"/>
      <c r="Q28" s="90"/>
    </row>
    <row r="29" spans="2:17" ht="15.75" customHeight="1">
      <c r="B29" s="87"/>
      <c r="C29" s="113" t="s">
        <v>111</v>
      </c>
      <c r="D29" s="110"/>
      <c r="E29" s="114"/>
      <c r="F29" s="112"/>
      <c r="G29" s="112"/>
      <c r="H29" s="112"/>
      <c r="I29" s="92"/>
      <c r="J29" s="92"/>
      <c r="K29" s="92"/>
      <c r="L29" s="92"/>
      <c r="M29" s="92"/>
      <c r="N29" s="92"/>
      <c r="O29" s="92"/>
      <c r="Q29" s="90"/>
    </row>
    <row r="30" spans="2:17" ht="15.75" customHeight="1">
      <c r="B30" s="87"/>
      <c r="C30" s="115" t="s">
        <v>112</v>
      </c>
      <c r="D30" s="110"/>
      <c r="E30" s="114"/>
      <c r="F30" s="112"/>
      <c r="G30" s="112"/>
      <c r="H30" s="112"/>
      <c r="I30" s="92"/>
      <c r="J30" s="92"/>
      <c r="K30" s="92"/>
      <c r="L30" s="92"/>
      <c r="M30" s="92"/>
      <c r="N30" s="92"/>
      <c r="O30" s="92"/>
      <c r="Q30" s="90"/>
    </row>
    <row r="31" spans="2:17" ht="15.75" customHeight="1">
      <c r="B31" s="87"/>
      <c r="C31" s="116"/>
      <c r="E31" s="95"/>
      <c r="F31" s="92"/>
      <c r="G31" s="92"/>
      <c r="H31" s="92"/>
      <c r="I31" s="92"/>
      <c r="J31" s="92"/>
      <c r="K31" s="92"/>
      <c r="L31" s="92"/>
      <c r="M31" s="92"/>
      <c r="N31" s="92"/>
      <c r="O31" s="92"/>
      <c r="Q31" s="90"/>
    </row>
    <row r="32" spans="2:17" ht="22.5" customHeight="1">
      <c r="B32" s="87"/>
      <c r="C32" s="93"/>
      <c r="D32" s="91"/>
      <c r="E32" s="91"/>
      <c r="F32" s="92"/>
      <c r="G32" s="92"/>
      <c r="H32" s="92"/>
      <c r="I32" s="92"/>
      <c r="J32" s="92"/>
      <c r="K32" s="92"/>
      <c r="L32" s="92"/>
      <c r="M32" s="92"/>
      <c r="N32" s="92"/>
      <c r="O32" s="92"/>
      <c r="Q32" s="90"/>
    </row>
    <row r="33" spans="2:17" ht="22.5" customHeight="1">
      <c r="B33" s="87"/>
      <c r="C33" s="91"/>
      <c r="D33" s="91"/>
      <c r="E33" s="91"/>
      <c r="F33" s="92"/>
      <c r="G33" s="92"/>
      <c r="H33" s="92"/>
      <c r="I33" s="92"/>
      <c r="J33" s="92"/>
      <c r="K33" s="92"/>
      <c r="L33" s="92"/>
      <c r="M33" s="92"/>
      <c r="N33" s="92"/>
      <c r="O33" s="92"/>
      <c r="Q33" s="90"/>
    </row>
    <row r="34" spans="2:17" ht="22.5" customHeight="1">
      <c r="B34" s="87"/>
      <c r="C34" s="91"/>
      <c r="D34" s="91"/>
      <c r="E34" s="91"/>
      <c r="F34" s="92"/>
      <c r="G34" s="92"/>
      <c r="H34" s="92"/>
      <c r="I34" s="92"/>
      <c r="J34" s="92"/>
      <c r="K34" s="92"/>
      <c r="L34" s="92"/>
      <c r="M34" s="92"/>
      <c r="N34" s="92"/>
      <c r="O34" s="92"/>
      <c r="Q34" s="90"/>
    </row>
    <row r="35" spans="2:17" ht="22.5" customHeight="1">
      <c r="B35" s="87"/>
      <c r="C35" s="95"/>
      <c r="D35" s="95"/>
      <c r="E35" s="95"/>
      <c r="F35" s="92"/>
      <c r="G35" s="92"/>
      <c r="H35" s="92"/>
      <c r="I35" s="92"/>
      <c r="J35" s="92"/>
      <c r="K35" s="92"/>
      <c r="L35" s="92"/>
      <c r="M35" s="92"/>
      <c r="N35" s="92"/>
      <c r="O35" s="92"/>
      <c r="Q35" s="96"/>
    </row>
    <row r="36" spans="2:17" ht="6" customHeight="1">
      <c r="B36" s="97"/>
      <c r="C36" s="98"/>
      <c r="D36" s="98"/>
      <c r="E36" s="98"/>
      <c r="F36" s="98"/>
      <c r="G36" s="98"/>
      <c r="H36" s="99"/>
      <c r="I36" s="98"/>
      <c r="J36" s="98"/>
      <c r="K36" s="98"/>
      <c r="L36" s="99"/>
      <c r="M36" s="98"/>
      <c r="N36" s="98"/>
      <c r="O36" s="98"/>
      <c r="P36" s="98"/>
      <c r="Q36" s="100"/>
    </row>
  </sheetData>
  <sheetProtection/>
  <mergeCells count="62">
    <mergeCell ref="C22:D22"/>
    <mergeCell ref="E22:H22"/>
    <mergeCell ref="I22:L22"/>
    <mergeCell ref="M22:P22"/>
    <mergeCell ref="C19:D19"/>
    <mergeCell ref="C20:D20"/>
    <mergeCell ref="E20:H20"/>
    <mergeCell ref="I20:L20"/>
    <mergeCell ref="M20:P20"/>
    <mergeCell ref="C21:D21"/>
    <mergeCell ref="E21:H21"/>
    <mergeCell ref="I21:L21"/>
    <mergeCell ref="M21:P21"/>
    <mergeCell ref="C17:D17"/>
    <mergeCell ref="E17:H17"/>
    <mergeCell ref="I17:L17"/>
    <mergeCell ref="M17:P17"/>
    <mergeCell ref="C18:D18"/>
    <mergeCell ref="E18:H18"/>
    <mergeCell ref="I18:L18"/>
    <mergeCell ref="M18:P18"/>
    <mergeCell ref="O15:P15"/>
    <mergeCell ref="C16:D16"/>
    <mergeCell ref="E16:F16"/>
    <mergeCell ref="G16:H16"/>
    <mergeCell ref="I16:J16"/>
    <mergeCell ref="K16:L16"/>
    <mergeCell ref="M16:N16"/>
    <mergeCell ref="O16:P16"/>
    <mergeCell ref="C14:D14"/>
    <mergeCell ref="E14:H14"/>
    <mergeCell ref="I14:L14"/>
    <mergeCell ref="M14:P14"/>
    <mergeCell ref="C15:D15"/>
    <mergeCell ref="E15:F15"/>
    <mergeCell ref="G15:H15"/>
    <mergeCell ref="I15:J15"/>
    <mergeCell ref="K15:L15"/>
    <mergeCell ref="M15:N15"/>
    <mergeCell ref="C12:D12"/>
    <mergeCell ref="E12:H12"/>
    <mergeCell ref="I12:L12"/>
    <mergeCell ref="M12:P12"/>
    <mergeCell ref="C13:D13"/>
    <mergeCell ref="E13:H13"/>
    <mergeCell ref="I13:L13"/>
    <mergeCell ref="M13:P13"/>
    <mergeCell ref="C10:D10"/>
    <mergeCell ref="E10:H10"/>
    <mergeCell ref="I10:L10"/>
    <mergeCell ref="M10:P10"/>
    <mergeCell ref="C11:D11"/>
    <mergeCell ref="E11:H11"/>
    <mergeCell ref="I11:L11"/>
    <mergeCell ref="M11:P11"/>
    <mergeCell ref="P1:Q2"/>
    <mergeCell ref="C2:E3"/>
    <mergeCell ref="B5:Q5"/>
    <mergeCell ref="C9:D9"/>
    <mergeCell ref="E9:H9"/>
    <mergeCell ref="I9:L9"/>
    <mergeCell ref="M9:P9"/>
  </mergeCells>
  <printOptions/>
  <pageMargins left="0.6299212598425197" right="0.4330708661417323" top="0.6299212598425197" bottom="0.4724409448818898" header="0.2362204724409449" footer="0.1968503937007874"/>
  <pageSetup fitToHeight="1" fitToWidth="1" horizontalDpi="600" verticalDpi="600" orientation="portrait" paperSize="9"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Q39"/>
  <sheetViews>
    <sheetView zoomScalePageLayoutView="0" workbookViewId="0" topLeftCell="A1">
      <selection activeCell="I10" sqref="I10"/>
    </sheetView>
  </sheetViews>
  <sheetFormatPr defaultColWidth="9.00390625" defaultRowHeight="13.5" customHeight="1"/>
  <cols>
    <col min="1" max="1" width="0.875" style="78" customWidth="1"/>
    <col min="2" max="2" width="2.50390625" style="78" customWidth="1"/>
    <col min="3" max="3" width="7.125" style="78" customWidth="1"/>
    <col min="4" max="7" width="6.125" style="78" customWidth="1"/>
    <col min="8" max="8" width="6.125" style="81" customWidth="1"/>
    <col min="9" max="11" width="6.125" style="78" customWidth="1"/>
    <col min="12" max="12" width="6.125" style="81" customWidth="1"/>
    <col min="13" max="16" width="6.125" style="78" customWidth="1"/>
    <col min="17" max="17" width="3.875" style="78" customWidth="1"/>
    <col min="18" max="16384" width="9.00390625" style="82" customWidth="1"/>
  </cols>
  <sheetData>
    <row r="1" spans="3:17" ht="17.25" customHeight="1">
      <c r="C1" s="101"/>
      <c r="D1" s="101"/>
      <c r="E1" s="101"/>
      <c r="H1" s="80"/>
      <c r="I1" s="80"/>
      <c r="J1" s="81"/>
      <c r="K1" s="81"/>
      <c r="P1" s="407" t="s">
        <v>113</v>
      </c>
      <c r="Q1" s="407"/>
    </row>
    <row r="2" spans="3:17" ht="17.25" customHeight="1">
      <c r="C2" s="415"/>
      <c r="D2" s="415"/>
      <c r="E2" s="415"/>
      <c r="G2" s="80"/>
      <c r="I2" s="80"/>
      <c r="J2" s="81"/>
      <c r="K2" s="80"/>
      <c r="M2" s="81"/>
      <c r="N2" s="81"/>
      <c r="P2" s="407"/>
      <c r="Q2" s="407"/>
    </row>
    <row r="3" spans="3:17" ht="3" customHeight="1">
      <c r="C3" s="415"/>
      <c r="D3" s="415"/>
      <c r="E3" s="415"/>
      <c r="G3" s="80"/>
      <c r="I3" s="80"/>
      <c r="J3" s="81"/>
      <c r="K3" s="80"/>
      <c r="M3" s="81"/>
      <c r="N3" s="81"/>
      <c r="P3" s="81"/>
      <c r="Q3" s="81"/>
    </row>
    <row r="4" ht="9" customHeight="1"/>
    <row r="5" spans="2:17" ht="21" customHeight="1">
      <c r="B5" s="416" t="s">
        <v>68</v>
      </c>
      <c r="C5" s="417"/>
      <c r="D5" s="417"/>
      <c r="E5" s="417"/>
      <c r="F5" s="417"/>
      <c r="G5" s="417"/>
      <c r="H5" s="417"/>
      <c r="I5" s="417"/>
      <c r="J5" s="417"/>
      <c r="K5" s="417"/>
      <c r="L5" s="417"/>
      <c r="M5" s="417"/>
      <c r="N5" s="417"/>
      <c r="O5" s="417"/>
      <c r="P5" s="417"/>
      <c r="Q5" s="418"/>
    </row>
    <row r="6" spans="2:17" ht="21" customHeight="1">
      <c r="B6" s="83"/>
      <c r="C6" s="79" t="s">
        <v>74</v>
      </c>
      <c r="D6" s="84"/>
      <c r="E6" s="84"/>
      <c r="F6" s="84"/>
      <c r="G6" s="84"/>
      <c r="H6" s="84"/>
      <c r="I6" s="84"/>
      <c r="J6" s="84"/>
      <c r="K6" s="84"/>
      <c r="L6" s="84"/>
      <c r="M6" s="84"/>
      <c r="N6" s="84"/>
      <c r="O6" s="84"/>
      <c r="P6" s="84"/>
      <c r="Q6" s="86"/>
    </row>
    <row r="7" spans="2:17" ht="25.5" customHeight="1">
      <c r="B7" s="87"/>
      <c r="C7" s="463" t="s">
        <v>114</v>
      </c>
      <c r="D7" s="463"/>
      <c r="E7" s="463"/>
      <c r="F7" s="463"/>
      <c r="G7" s="463"/>
      <c r="H7" s="463"/>
      <c r="I7" s="463"/>
      <c r="J7" s="463"/>
      <c r="K7" s="463"/>
      <c r="L7" s="463"/>
      <c r="M7" s="463"/>
      <c r="N7" s="463"/>
      <c r="O7" s="463"/>
      <c r="P7" s="463"/>
      <c r="Q7" s="90"/>
    </row>
    <row r="8" spans="2:17" ht="7.5" customHeight="1">
      <c r="B8" s="87"/>
      <c r="D8" s="102"/>
      <c r="E8" s="102"/>
      <c r="F8" s="103"/>
      <c r="G8" s="103"/>
      <c r="H8" s="103"/>
      <c r="I8" s="103"/>
      <c r="J8" s="103"/>
      <c r="K8" s="103"/>
      <c r="L8" s="103"/>
      <c r="M8" s="103"/>
      <c r="N8" s="103"/>
      <c r="O8" s="103"/>
      <c r="P8" s="103"/>
      <c r="Q8" s="90"/>
    </row>
    <row r="9" spans="2:17" ht="20.25" customHeight="1">
      <c r="B9" s="87"/>
      <c r="C9" s="464" t="s">
        <v>115</v>
      </c>
      <c r="D9" s="452"/>
      <c r="E9" s="453"/>
      <c r="F9" s="453"/>
      <c r="G9" s="453"/>
      <c r="H9" s="453"/>
      <c r="I9" s="453"/>
      <c r="J9" s="453"/>
      <c r="K9" s="453"/>
      <c r="L9" s="453"/>
      <c r="M9" s="453"/>
      <c r="N9" s="453"/>
      <c r="O9" s="453"/>
      <c r="P9" s="454"/>
      <c r="Q9" s="90"/>
    </row>
    <row r="10" spans="2:17" ht="20.25" customHeight="1">
      <c r="B10" s="87"/>
      <c r="C10" s="464"/>
      <c r="D10" s="455"/>
      <c r="E10" s="456"/>
      <c r="F10" s="456"/>
      <c r="G10" s="456"/>
      <c r="H10" s="456"/>
      <c r="I10" s="456"/>
      <c r="J10" s="456"/>
      <c r="K10" s="456"/>
      <c r="L10" s="456"/>
      <c r="M10" s="456"/>
      <c r="N10" s="456"/>
      <c r="O10" s="456"/>
      <c r="P10" s="457"/>
      <c r="Q10" s="90"/>
    </row>
    <row r="11" spans="2:17" ht="24.75" customHeight="1">
      <c r="B11" s="87"/>
      <c r="C11" s="464"/>
      <c r="D11" s="455"/>
      <c r="E11" s="456"/>
      <c r="F11" s="456"/>
      <c r="G11" s="456"/>
      <c r="H11" s="456"/>
      <c r="I11" s="456"/>
      <c r="J11" s="456"/>
      <c r="K11" s="456"/>
      <c r="L11" s="456"/>
      <c r="M11" s="456"/>
      <c r="N11" s="456"/>
      <c r="O11" s="456"/>
      <c r="P11" s="457"/>
      <c r="Q11" s="90"/>
    </row>
    <row r="12" spans="2:17" ht="24.75" customHeight="1">
      <c r="B12" s="87"/>
      <c r="C12" s="464"/>
      <c r="D12" s="455"/>
      <c r="E12" s="456"/>
      <c r="F12" s="456"/>
      <c r="G12" s="456"/>
      <c r="H12" s="456"/>
      <c r="I12" s="456"/>
      <c r="J12" s="456"/>
      <c r="K12" s="456"/>
      <c r="L12" s="456"/>
      <c r="M12" s="456"/>
      <c r="N12" s="456"/>
      <c r="O12" s="456"/>
      <c r="P12" s="457"/>
      <c r="Q12" s="90"/>
    </row>
    <row r="13" spans="2:17" ht="24.75" customHeight="1">
      <c r="B13" s="87"/>
      <c r="C13" s="464"/>
      <c r="D13" s="455"/>
      <c r="E13" s="456"/>
      <c r="F13" s="456"/>
      <c r="G13" s="456"/>
      <c r="H13" s="456"/>
      <c r="I13" s="456"/>
      <c r="J13" s="456"/>
      <c r="K13" s="456"/>
      <c r="L13" s="456"/>
      <c r="M13" s="456"/>
      <c r="N13" s="456"/>
      <c r="O13" s="456"/>
      <c r="P13" s="457"/>
      <c r="Q13" s="90"/>
    </row>
    <row r="14" spans="2:17" ht="24.75" customHeight="1">
      <c r="B14" s="87"/>
      <c r="C14" s="464"/>
      <c r="D14" s="455"/>
      <c r="E14" s="456"/>
      <c r="F14" s="456"/>
      <c r="G14" s="456"/>
      <c r="H14" s="456"/>
      <c r="I14" s="456"/>
      <c r="J14" s="456"/>
      <c r="K14" s="456"/>
      <c r="L14" s="456"/>
      <c r="M14" s="456"/>
      <c r="N14" s="456"/>
      <c r="O14" s="456"/>
      <c r="P14" s="457"/>
      <c r="Q14" s="90"/>
    </row>
    <row r="15" spans="2:17" ht="24.75" customHeight="1">
      <c r="B15" s="87"/>
      <c r="C15" s="464"/>
      <c r="D15" s="455"/>
      <c r="E15" s="456"/>
      <c r="F15" s="456"/>
      <c r="G15" s="456"/>
      <c r="H15" s="456"/>
      <c r="I15" s="456"/>
      <c r="J15" s="456"/>
      <c r="K15" s="456"/>
      <c r="L15" s="456"/>
      <c r="M15" s="456"/>
      <c r="N15" s="456"/>
      <c r="O15" s="456"/>
      <c r="P15" s="457"/>
      <c r="Q15" s="90"/>
    </row>
    <row r="16" spans="2:17" ht="24.75" customHeight="1">
      <c r="B16" s="87"/>
      <c r="C16" s="464"/>
      <c r="D16" s="455"/>
      <c r="E16" s="456"/>
      <c r="F16" s="456"/>
      <c r="G16" s="456"/>
      <c r="H16" s="456"/>
      <c r="I16" s="456"/>
      <c r="J16" s="456"/>
      <c r="K16" s="456"/>
      <c r="L16" s="456"/>
      <c r="M16" s="456"/>
      <c r="N16" s="456"/>
      <c r="O16" s="456"/>
      <c r="P16" s="457"/>
      <c r="Q16" s="90"/>
    </row>
    <row r="17" spans="2:17" ht="24.75" customHeight="1">
      <c r="B17" s="87"/>
      <c r="C17" s="464"/>
      <c r="D17" s="455"/>
      <c r="E17" s="456"/>
      <c r="F17" s="456"/>
      <c r="G17" s="456"/>
      <c r="H17" s="456"/>
      <c r="I17" s="456"/>
      <c r="J17" s="456"/>
      <c r="K17" s="456"/>
      <c r="L17" s="456"/>
      <c r="M17" s="456"/>
      <c r="N17" s="456"/>
      <c r="O17" s="456"/>
      <c r="P17" s="457"/>
      <c r="Q17" s="90"/>
    </row>
    <row r="18" spans="2:17" ht="24.75" customHeight="1">
      <c r="B18" s="87"/>
      <c r="C18" s="464"/>
      <c r="D18" s="455"/>
      <c r="E18" s="456"/>
      <c r="F18" s="456"/>
      <c r="G18" s="456"/>
      <c r="H18" s="456"/>
      <c r="I18" s="456"/>
      <c r="J18" s="456"/>
      <c r="K18" s="456"/>
      <c r="L18" s="456"/>
      <c r="M18" s="456"/>
      <c r="N18" s="456"/>
      <c r="O18" s="456"/>
      <c r="P18" s="457"/>
      <c r="Q18" s="90"/>
    </row>
    <row r="19" spans="2:17" ht="24.75" customHeight="1">
      <c r="B19" s="87"/>
      <c r="C19" s="464"/>
      <c r="D19" s="455"/>
      <c r="E19" s="456"/>
      <c r="F19" s="456"/>
      <c r="G19" s="456"/>
      <c r="H19" s="456"/>
      <c r="I19" s="456"/>
      <c r="J19" s="456"/>
      <c r="K19" s="456"/>
      <c r="L19" s="456"/>
      <c r="M19" s="456"/>
      <c r="N19" s="456"/>
      <c r="O19" s="456"/>
      <c r="P19" s="457"/>
      <c r="Q19" s="90"/>
    </row>
    <row r="20" spans="2:17" ht="24.75" customHeight="1">
      <c r="B20" s="87"/>
      <c r="C20" s="464"/>
      <c r="D20" s="455"/>
      <c r="E20" s="456"/>
      <c r="F20" s="456"/>
      <c r="G20" s="456"/>
      <c r="H20" s="456"/>
      <c r="I20" s="456"/>
      <c r="J20" s="456"/>
      <c r="K20" s="456"/>
      <c r="L20" s="456"/>
      <c r="M20" s="456"/>
      <c r="N20" s="456"/>
      <c r="O20" s="456"/>
      <c r="P20" s="457"/>
      <c r="Q20" s="90"/>
    </row>
    <row r="21" spans="2:17" ht="24.75" customHeight="1">
      <c r="B21" s="87"/>
      <c r="C21" s="464"/>
      <c r="D21" s="458"/>
      <c r="E21" s="459"/>
      <c r="F21" s="459"/>
      <c r="G21" s="459"/>
      <c r="H21" s="459"/>
      <c r="I21" s="459"/>
      <c r="J21" s="459"/>
      <c r="K21" s="459"/>
      <c r="L21" s="459"/>
      <c r="M21" s="459"/>
      <c r="N21" s="459"/>
      <c r="O21" s="459"/>
      <c r="P21" s="460"/>
      <c r="Q21" s="90"/>
    </row>
    <row r="22" spans="2:17" ht="24.75" customHeight="1">
      <c r="B22" s="87"/>
      <c r="C22" s="449" t="s">
        <v>116</v>
      </c>
      <c r="D22" s="452"/>
      <c r="E22" s="453"/>
      <c r="F22" s="453"/>
      <c r="G22" s="453"/>
      <c r="H22" s="453"/>
      <c r="I22" s="453"/>
      <c r="J22" s="453"/>
      <c r="K22" s="453"/>
      <c r="L22" s="453"/>
      <c r="M22" s="453"/>
      <c r="N22" s="453"/>
      <c r="O22" s="453"/>
      <c r="P22" s="454"/>
      <c r="Q22" s="90"/>
    </row>
    <row r="23" spans="2:17" ht="24.75" customHeight="1">
      <c r="B23" s="87"/>
      <c r="C23" s="450"/>
      <c r="D23" s="455"/>
      <c r="E23" s="456"/>
      <c r="F23" s="456"/>
      <c r="G23" s="456"/>
      <c r="H23" s="456"/>
      <c r="I23" s="456"/>
      <c r="J23" s="456"/>
      <c r="K23" s="456"/>
      <c r="L23" s="456"/>
      <c r="M23" s="456"/>
      <c r="N23" s="456"/>
      <c r="O23" s="456"/>
      <c r="P23" s="457"/>
      <c r="Q23" s="90"/>
    </row>
    <row r="24" spans="2:17" ht="24.75" customHeight="1">
      <c r="B24" s="87"/>
      <c r="C24" s="450"/>
      <c r="D24" s="455"/>
      <c r="E24" s="456"/>
      <c r="F24" s="456"/>
      <c r="G24" s="456"/>
      <c r="H24" s="456"/>
      <c r="I24" s="456"/>
      <c r="J24" s="456"/>
      <c r="K24" s="456"/>
      <c r="L24" s="456"/>
      <c r="M24" s="456"/>
      <c r="N24" s="456"/>
      <c r="O24" s="456"/>
      <c r="P24" s="457"/>
      <c r="Q24" s="90"/>
    </row>
    <row r="25" spans="2:17" ht="22.5" customHeight="1">
      <c r="B25" s="87"/>
      <c r="C25" s="450"/>
      <c r="D25" s="455"/>
      <c r="E25" s="456"/>
      <c r="F25" s="456"/>
      <c r="G25" s="456"/>
      <c r="H25" s="456"/>
      <c r="I25" s="456"/>
      <c r="J25" s="456"/>
      <c r="K25" s="456"/>
      <c r="L25" s="456"/>
      <c r="M25" s="456"/>
      <c r="N25" s="456"/>
      <c r="O25" s="456"/>
      <c r="P25" s="457"/>
      <c r="Q25" s="90"/>
    </row>
    <row r="26" spans="2:17" ht="22.5" customHeight="1">
      <c r="B26" s="87"/>
      <c r="C26" s="450"/>
      <c r="D26" s="455"/>
      <c r="E26" s="456"/>
      <c r="F26" s="456"/>
      <c r="G26" s="456"/>
      <c r="H26" s="456"/>
      <c r="I26" s="456"/>
      <c r="J26" s="456"/>
      <c r="K26" s="456"/>
      <c r="L26" s="456"/>
      <c r="M26" s="456"/>
      <c r="N26" s="456"/>
      <c r="O26" s="456"/>
      <c r="P26" s="457"/>
      <c r="Q26" s="90"/>
    </row>
    <row r="27" spans="2:17" ht="22.5" customHeight="1">
      <c r="B27" s="87"/>
      <c r="C27" s="450"/>
      <c r="D27" s="455"/>
      <c r="E27" s="456"/>
      <c r="F27" s="456"/>
      <c r="G27" s="456"/>
      <c r="H27" s="456"/>
      <c r="I27" s="456"/>
      <c r="J27" s="456"/>
      <c r="K27" s="456"/>
      <c r="L27" s="456"/>
      <c r="M27" s="456"/>
      <c r="N27" s="456"/>
      <c r="O27" s="456"/>
      <c r="P27" s="457"/>
      <c r="Q27" s="90"/>
    </row>
    <row r="28" spans="2:17" ht="22.5" customHeight="1">
      <c r="B28" s="87"/>
      <c r="C28" s="450"/>
      <c r="D28" s="455"/>
      <c r="E28" s="456"/>
      <c r="F28" s="456"/>
      <c r="G28" s="456"/>
      <c r="H28" s="456"/>
      <c r="I28" s="456"/>
      <c r="J28" s="456"/>
      <c r="K28" s="456"/>
      <c r="L28" s="456"/>
      <c r="M28" s="456"/>
      <c r="N28" s="456"/>
      <c r="O28" s="456"/>
      <c r="P28" s="457"/>
      <c r="Q28" s="90"/>
    </row>
    <row r="29" spans="2:17" ht="22.5" customHeight="1">
      <c r="B29" s="87"/>
      <c r="C29" s="450"/>
      <c r="D29" s="455"/>
      <c r="E29" s="456"/>
      <c r="F29" s="456"/>
      <c r="G29" s="456"/>
      <c r="H29" s="456"/>
      <c r="I29" s="456"/>
      <c r="J29" s="456"/>
      <c r="K29" s="456"/>
      <c r="L29" s="456"/>
      <c r="M29" s="456"/>
      <c r="N29" s="456"/>
      <c r="O29" s="456"/>
      <c r="P29" s="457"/>
      <c r="Q29" s="90"/>
    </row>
    <row r="30" spans="2:17" ht="22.5" customHeight="1">
      <c r="B30" s="87"/>
      <c r="C30" s="450"/>
      <c r="D30" s="455"/>
      <c r="E30" s="456"/>
      <c r="F30" s="456"/>
      <c r="G30" s="456"/>
      <c r="H30" s="456"/>
      <c r="I30" s="456"/>
      <c r="J30" s="456"/>
      <c r="K30" s="456"/>
      <c r="L30" s="456"/>
      <c r="M30" s="456"/>
      <c r="N30" s="456"/>
      <c r="O30" s="456"/>
      <c r="P30" s="457"/>
      <c r="Q30" s="90"/>
    </row>
    <row r="31" spans="2:17" ht="22.5" customHeight="1">
      <c r="B31" s="87"/>
      <c r="C31" s="450"/>
      <c r="D31" s="455"/>
      <c r="E31" s="456"/>
      <c r="F31" s="456"/>
      <c r="G31" s="456"/>
      <c r="H31" s="456"/>
      <c r="I31" s="456"/>
      <c r="J31" s="456"/>
      <c r="K31" s="456"/>
      <c r="L31" s="456"/>
      <c r="M31" s="456"/>
      <c r="N31" s="456"/>
      <c r="O31" s="456"/>
      <c r="P31" s="457"/>
      <c r="Q31" s="90"/>
    </row>
    <row r="32" spans="2:17" ht="22.5" customHeight="1">
      <c r="B32" s="87"/>
      <c r="C32" s="450"/>
      <c r="D32" s="455"/>
      <c r="E32" s="456"/>
      <c r="F32" s="456"/>
      <c r="G32" s="456"/>
      <c r="H32" s="456"/>
      <c r="I32" s="456"/>
      <c r="J32" s="456"/>
      <c r="K32" s="456"/>
      <c r="L32" s="456"/>
      <c r="M32" s="456"/>
      <c r="N32" s="456"/>
      <c r="O32" s="456"/>
      <c r="P32" s="457"/>
      <c r="Q32" s="90"/>
    </row>
    <row r="33" spans="2:17" ht="22.5" customHeight="1">
      <c r="B33" s="87"/>
      <c r="C33" s="450"/>
      <c r="D33" s="455"/>
      <c r="E33" s="456"/>
      <c r="F33" s="456"/>
      <c r="G33" s="456"/>
      <c r="H33" s="456"/>
      <c r="I33" s="456"/>
      <c r="J33" s="456"/>
      <c r="K33" s="456"/>
      <c r="L33" s="456"/>
      <c r="M33" s="456"/>
      <c r="N33" s="456"/>
      <c r="O33" s="456"/>
      <c r="P33" s="457"/>
      <c r="Q33" s="90"/>
    </row>
    <row r="34" spans="2:17" ht="22.5" customHeight="1">
      <c r="B34" s="87"/>
      <c r="C34" s="450"/>
      <c r="D34" s="455"/>
      <c r="E34" s="456"/>
      <c r="F34" s="456"/>
      <c r="G34" s="456"/>
      <c r="H34" s="456"/>
      <c r="I34" s="456"/>
      <c r="J34" s="456"/>
      <c r="K34" s="456"/>
      <c r="L34" s="456"/>
      <c r="M34" s="456"/>
      <c r="N34" s="456"/>
      <c r="O34" s="456"/>
      <c r="P34" s="457"/>
      <c r="Q34" s="90"/>
    </row>
    <row r="35" spans="2:17" ht="22.5" customHeight="1">
      <c r="B35" s="87"/>
      <c r="C35" s="451"/>
      <c r="D35" s="458"/>
      <c r="E35" s="459"/>
      <c r="F35" s="459"/>
      <c r="G35" s="459"/>
      <c r="H35" s="459"/>
      <c r="I35" s="459"/>
      <c r="J35" s="459"/>
      <c r="K35" s="459"/>
      <c r="L35" s="459"/>
      <c r="M35" s="459"/>
      <c r="N35" s="459"/>
      <c r="O35" s="459"/>
      <c r="P35" s="460"/>
      <c r="Q35" s="90"/>
    </row>
    <row r="36" spans="2:17" ht="22.5" customHeight="1">
      <c r="B36" s="87"/>
      <c r="C36" s="92" t="s">
        <v>117</v>
      </c>
      <c r="D36" s="91"/>
      <c r="E36" s="91"/>
      <c r="F36" s="117"/>
      <c r="G36" s="117"/>
      <c r="H36" s="117"/>
      <c r="I36" s="117"/>
      <c r="J36" s="117"/>
      <c r="K36" s="117"/>
      <c r="L36" s="92" t="s">
        <v>34</v>
      </c>
      <c r="M36" s="117"/>
      <c r="N36" s="117"/>
      <c r="O36" s="117"/>
      <c r="Q36" s="90"/>
    </row>
    <row r="37" spans="2:17" ht="22.5" customHeight="1">
      <c r="B37" s="87"/>
      <c r="C37" s="118" t="s">
        <v>118</v>
      </c>
      <c r="D37" s="119">
        <f>LEN(D9)</f>
        <v>0</v>
      </c>
      <c r="E37" s="120" t="s">
        <v>119</v>
      </c>
      <c r="G37" s="117"/>
      <c r="H37" s="461" t="s">
        <v>120</v>
      </c>
      <c r="I37" s="462"/>
      <c r="J37" s="119">
        <f>LEN(D22)</f>
        <v>0</v>
      </c>
      <c r="K37" s="120" t="s">
        <v>119</v>
      </c>
      <c r="M37" s="117"/>
      <c r="N37" s="117"/>
      <c r="O37" s="117"/>
      <c r="Q37" s="90"/>
    </row>
    <row r="38" spans="2:17" ht="10.5" customHeight="1">
      <c r="B38" s="87"/>
      <c r="D38" s="121"/>
      <c r="E38" s="121"/>
      <c r="F38" s="103"/>
      <c r="G38" s="103"/>
      <c r="H38" s="103"/>
      <c r="I38" s="103"/>
      <c r="J38" s="103"/>
      <c r="K38" s="103"/>
      <c r="L38" s="103"/>
      <c r="M38" s="103"/>
      <c r="N38" s="103"/>
      <c r="O38" s="103"/>
      <c r="P38" s="103"/>
      <c r="Q38" s="96"/>
    </row>
    <row r="39" spans="2:17" ht="6" customHeight="1">
      <c r="B39" s="97"/>
      <c r="C39" s="98"/>
      <c r="D39" s="98"/>
      <c r="E39" s="98"/>
      <c r="F39" s="98"/>
      <c r="G39" s="98"/>
      <c r="H39" s="99"/>
      <c r="I39" s="98"/>
      <c r="J39" s="98"/>
      <c r="K39" s="98"/>
      <c r="L39" s="99"/>
      <c r="M39" s="98"/>
      <c r="N39" s="98"/>
      <c r="O39" s="98"/>
      <c r="P39" s="98"/>
      <c r="Q39" s="100"/>
    </row>
  </sheetData>
  <sheetProtection/>
  <mergeCells count="9">
    <mergeCell ref="C22:C35"/>
    <mergeCell ref="D22:P35"/>
    <mergeCell ref="H37:I37"/>
    <mergeCell ref="P1:Q2"/>
    <mergeCell ref="C2:E3"/>
    <mergeCell ref="B5:Q5"/>
    <mergeCell ref="C7:P7"/>
    <mergeCell ref="C9:C21"/>
    <mergeCell ref="D9:P21"/>
  </mergeCells>
  <printOptions/>
  <pageMargins left="0.6299212598425197" right="0.4330708661417323" top="0.6299212598425197" bottom="0.4724409448818898" header="0.2362204724409449" footer="0.1968503937007874"/>
  <pageSetup fitToHeight="1" fitToWidth="1" horizontalDpi="600" verticalDpi="600" orientation="portrait" paperSize="9"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Q39"/>
  <sheetViews>
    <sheetView zoomScalePageLayoutView="0" workbookViewId="0" topLeftCell="A1">
      <selection activeCell="I10" sqref="I10"/>
    </sheetView>
  </sheetViews>
  <sheetFormatPr defaultColWidth="9.00390625" defaultRowHeight="13.5" customHeight="1"/>
  <cols>
    <col min="1" max="1" width="0.875" style="78" customWidth="1"/>
    <col min="2" max="2" width="2.50390625" style="78" customWidth="1"/>
    <col min="3" max="3" width="7.125" style="78" customWidth="1"/>
    <col min="4" max="7" width="6.125" style="78" customWidth="1"/>
    <col min="8" max="8" width="6.125" style="81" customWidth="1"/>
    <col min="9" max="11" width="6.125" style="78" customWidth="1"/>
    <col min="12" max="12" width="6.125" style="81" customWidth="1"/>
    <col min="13" max="16" width="6.125" style="78" customWidth="1"/>
    <col min="17" max="17" width="3.875" style="78" customWidth="1"/>
    <col min="18" max="16384" width="9.00390625" style="82" customWidth="1"/>
  </cols>
  <sheetData>
    <row r="1" spans="3:17" ht="17.25" customHeight="1">
      <c r="C1" s="101"/>
      <c r="D1" s="101"/>
      <c r="E1" s="101"/>
      <c r="H1" s="80"/>
      <c r="I1" s="80"/>
      <c r="J1" s="81"/>
      <c r="K1" s="81"/>
      <c r="P1" s="407" t="s">
        <v>121</v>
      </c>
      <c r="Q1" s="407"/>
    </row>
    <row r="2" spans="3:17" ht="17.25" customHeight="1">
      <c r="C2" s="415"/>
      <c r="D2" s="415"/>
      <c r="E2" s="415"/>
      <c r="G2" s="80"/>
      <c r="I2" s="80"/>
      <c r="J2" s="81"/>
      <c r="K2" s="80"/>
      <c r="M2" s="81"/>
      <c r="N2" s="81"/>
      <c r="P2" s="407"/>
      <c r="Q2" s="407"/>
    </row>
    <row r="3" spans="3:17" ht="3" customHeight="1">
      <c r="C3" s="415"/>
      <c r="D3" s="415"/>
      <c r="E3" s="415"/>
      <c r="G3" s="80"/>
      <c r="I3" s="80"/>
      <c r="J3" s="81"/>
      <c r="K3" s="80"/>
      <c r="M3" s="81"/>
      <c r="N3" s="81"/>
      <c r="P3" s="81"/>
      <c r="Q3" s="81"/>
    </row>
    <row r="4" ht="9" customHeight="1"/>
    <row r="5" spans="2:17" ht="21" customHeight="1">
      <c r="B5" s="416" t="s">
        <v>68</v>
      </c>
      <c r="C5" s="417"/>
      <c r="D5" s="417"/>
      <c r="E5" s="417"/>
      <c r="F5" s="417"/>
      <c r="G5" s="417"/>
      <c r="H5" s="417"/>
      <c r="I5" s="417"/>
      <c r="J5" s="417"/>
      <c r="K5" s="417"/>
      <c r="L5" s="417"/>
      <c r="M5" s="417"/>
      <c r="N5" s="417"/>
      <c r="O5" s="417"/>
      <c r="P5" s="417"/>
      <c r="Q5" s="418"/>
    </row>
    <row r="6" spans="2:17" ht="21" customHeight="1">
      <c r="B6" s="83"/>
      <c r="C6" s="79" t="s">
        <v>76</v>
      </c>
      <c r="D6" s="84"/>
      <c r="E6" s="84"/>
      <c r="F6" s="84"/>
      <c r="G6" s="84"/>
      <c r="H6" s="84"/>
      <c r="I6" s="84"/>
      <c r="J6" s="84"/>
      <c r="K6" s="84"/>
      <c r="L6" s="84"/>
      <c r="M6" s="84"/>
      <c r="N6" s="84"/>
      <c r="O6" s="84"/>
      <c r="P6" s="84"/>
      <c r="Q6" s="86"/>
    </row>
    <row r="7" spans="2:17" ht="3.75" customHeight="1">
      <c r="B7" s="87"/>
      <c r="C7" s="113"/>
      <c r="D7" s="102"/>
      <c r="E7" s="102"/>
      <c r="F7" s="103"/>
      <c r="G7" s="103"/>
      <c r="H7" s="103"/>
      <c r="I7" s="103"/>
      <c r="J7" s="103"/>
      <c r="K7" s="103"/>
      <c r="L7" s="103"/>
      <c r="M7" s="103"/>
      <c r="N7" s="103"/>
      <c r="O7" s="103"/>
      <c r="P7" s="103"/>
      <c r="Q7" s="90"/>
    </row>
    <row r="8" spans="2:17" ht="83.25" customHeight="1">
      <c r="B8" s="87"/>
      <c r="C8" s="474" t="s">
        <v>122</v>
      </c>
      <c r="D8" s="474"/>
      <c r="E8" s="474"/>
      <c r="F8" s="474"/>
      <c r="G8" s="474"/>
      <c r="H8" s="474"/>
      <c r="I8" s="474"/>
      <c r="J8" s="474"/>
      <c r="K8" s="474"/>
      <c r="L8" s="474"/>
      <c r="M8" s="474"/>
      <c r="N8" s="474"/>
      <c r="O8" s="474"/>
      <c r="P8" s="474"/>
      <c r="Q8" s="90"/>
    </row>
    <row r="9" spans="2:17" ht="20.25" customHeight="1">
      <c r="B9" s="87"/>
      <c r="C9" s="464" t="s">
        <v>123</v>
      </c>
      <c r="D9" s="475"/>
      <c r="E9" s="476"/>
      <c r="F9" s="476"/>
      <c r="G9" s="476"/>
      <c r="H9" s="476"/>
      <c r="I9" s="476"/>
      <c r="J9" s="476"/>
      <c r="K9" s="476"/>
      <c r="L9" s="476"/>
      <c r="M9" s="476"/>
      <c r="N9" s="476"/>
      <c r="O9" s="476"/>
      <c r="P9" s="477"/>
      <c r="Q9" s="90"/>
    </row>
    <row r="10" spans="2:17" ht="20.25" customHeight="1">
      <c r="B10" s="87"/>
      <c r="C10" s="464"/>
      <c r="D10" s="478"/>
      <c r="E10" s="479"/>
      <c r="F10" s="479"/>
      <c r="G10" s="479"/>
      <c r="H10" s="479"/>
      <c r="I10" s="479"/>
      <c r="J10" s="479"/>
      <c r="K10" s="479"/>
      <c r="L10" s="479"/>
      <c r="M10" s="479"/>
      <c r="N10" s="479"/>
      <c r="O10" s="479"/>
      <c r="P10" s="480"/>
      <c r="Q10" s="90"/>
    </row>
    <row r="11" spans="2:17" ht="24.75" customHeight="1">
      <c r="B11" s="87"/>
      <c r="C11" s="464"/>
      <c r="D11" s="478"/>
      <c r="E11" s="479"/>
      <c r="F11" s="479"/>
      <c r="G11" s="479"/>
      <c r="H11" s="479"/>
      <c r="I11" s="479"/>
      <c r="J11" s="479"/>
      <c r="K11" s="479"/>
      <c r="L11" s="479"/>
      <c r="M11" s="479"/>
      <c r="N11" s="479"/>
      <c r="O11" s="479"/>
      <c r="P11" s="480"/>
      <c r="Q11" s="90"/>
    </row>
    <row r="12" spans="2:17" ht="24.75" customHeight="1">
      <c r="B12" s="87"/>
      <c r="C12" s="464"/>
      <c r="D12" s="478"/>
      <c r="E12" s="479"/>
      <c r="F12" s="479"/>
      <c r="G12" s="479"/>
      <c r="H12" s="479"/>
      <c r="I12" s="479"/>
      <c r="J12" s="479"/>
      <c r="K12" s="479"/>
      <c r="L12" s="479"/>
      <c r="M12" s="479"/>
      <c r="N12" s="479"/>
      <c r="O12" s="479"/>
      <c r="P12" s="480"/>
      <c r="Q12" s="90"/>
    </row>
    <row r="13" spans="2:17" ht="24.75" customHeight="1">
      <c r="B13" s="87"/>
      <c r="C13" s="464"/>
      <c r="D13" s="478"/>
      <c r="E13" s="479"/>
      <c r="F13" s="479"/>
      <c r="G13" s="479"/>
      <c r="H13" s="479"/>
      <c r="I13" s="479"/>
      <c r="J13" s="479"/>
      <c r="K13" s="479"/>
      <c r="L13" s="479"/>
      <c r="M13" s="479"/>
      <c r="N13" s="479"/>
      <c r="O13" s="479"/>
      <c r="P13" s="480"/>
      <c r="Q13" s="90"/>
    </row>
    <row r="14" spans="2:17" ht="24.75" customHeight="1">
      <c r="B14" s="87"/>
      <c r="C14" s="464"/>
      <c r="D14" s="478"/>
      <c r="E14" s="479"/>
      <c r="F14" s="479"/>
      <c r="G14" s="479"/>
      <c r="H14" s="479"/>
      <c r="I14" s="479"/>
      <c r="J14" s="479"/>
      <c r="K14" s="479"/>
      <c r="L14" s="479"/>
      <c r="M14" s="479"/>
      <c r="N14" s="479"/>
      <c r="O14" s="479"/>
      <c r="P14" s="480"/>
      <c r="Q14" s="90"/>
    </row>
    <row r="15" spans="2:17" ht="24.75" customHeight="1">
      <c r="B15" s="87"/>
      <c r="C15" s="464"/>
      <c r="D15" s="478"/>
      <c r="E15" s="479"/>
      <c r="F15" s="479"/>
      <c r="G15" s="479"/>
      <c r="H15" s="479"/>
      <c r="I15" s="479"/>
      <c r="J15" s="479"/>
      <c r="K15" s="479"/>
      <c r="L15" s="479"/>
      <c r="M15" s="479"/>
      <c r="N15" s="479"/>
      <c r="O15" s="479"/>
      <c r="P15" s="480"/>
      <c r="Q15" s="90"/>
    </row>
    <row r="16" spans="2:17" ht="24.75" customHeight="1">
      <c r="B16" s="87"/>
      <c r="C16" s="464"/>
      <c r="D16" s="478"/>
      <c r="E16" s="479"/>
      <c r="F16" s="479"/>
      <c r="G16" s="479"/>
      <c r="H16" s="479"/>
      <c r="I16" s="479"/>
      <c r="J16" s="479"/>
      <c r="K16" s="479"/>
      <c r="L16" s="479"/>
      <c r="M16" s="479"/>
      <c r="N16" s="479"/>
      <c r="O16" s="479"/>
      <c r="P16" s="480"/>
      <c r="Q16" s="90"/>
    </row>
    <row r="17" spans="2:17" ht="24.75" customHeight="1">
      <c r="B17" s="87"/>
      <c r="C17" s="464"/>
      <c r="D17" s="478"/>
      <c r="E17" s="479"/>
      <c r="F17" s="479"/>
      <c r="G17" s="479"/>
      <c r="H17" s="479"/>
      <c r="I17" s="479"/>
      <c r="J17" s="479"/>
      <c r="K17" s="479"/>
      <c r="L17" s="479"/>
      <c r="M17" s="479"/>
      <c r="N17" s="479"/>
      <c r="O17" s="479"/>
      <c r="P17" s="480"/>
      <c r="Q17" s="90"/>
    </row>
    <row r="18" spans="2:17" ht="24.75" customHeight="1">
      <c r="B18" s="87"/>
      <c r="C18" s="464"/>
      <c r="D18" s="478"/>
      <c r="E18" s="479"/>
      <c r="F18" s="479"/>
      <c r="G18" s="479"/>
      <c r="H18" s="479"/>
      <c r="I18" s="479"/>
      <c r="J18" s="479"/>
      <c r="K18" s="479"/>
      <c r="L18" s="479"/>
      <c r="M18" s="479"/>
      <c r="N18" s="479"/>
      <c r="O18" s="479"/>
      <c r="P18" s="480"/>
      <c r="Q18" s="90"/>
    </row>
    <row r="19" spans="2:17" ht="24.75" customHeight="1">
      <c r="B19" s="87"/>
      <c r="C19" s="464"/>
      <c r="D19" s="478"/>
      <c r="E19" s="479"/>
      <c r="F19" s="479"/>
      <c r="G19" s="479"/>
      <c r="H19" s="479"/>
      <c r="I19" s="479"/>
      <c r="J19" s="479"/>
      <c r="K19" s="479"/>
      <c r="L19" s="479"/>
      <c r="M19" s="479"/>
      <c r="N19" s="479"/>
      <c r="O19" s="479"/>
      <c r="P19" s="480"/>
      <c r="Q19" s="90"/>
    </row>
    <row r="20" spans="2:17" ht="24.75" customHeight="1">
      <c r="B20" s="87"/>
      <c r="C20" s="464"/>
      <c r="D20" s="478"/>
      <c r="E20" s="479"/>
      <c r="F20" s="479"/>
      <c r="G20" s="479"/>
      <c r="H20" s="479"/>
      <c r="I20" s="479"/>
      <c r="J20" s="479"/>
      <c r="K20" s="479"/>
      <c r="L20" s="479"/>
      <c r="M20" s="479"/>
      <c r="N20" s="479"/>
      <c r="O20" s="479"/>
      <c r="P20" s="480"/>
      <c r="Q20" s="90"/>
    </row>
    <row r="21" spans="2:17" ht="24.75" customHeight="1">
      <c r="B21" s="87"/>
      <c r="C21" s="464"/>
      <c r="D21" s="478"/>
      <c r="E21" s="479"/>
      <c r="F21" s="479"/>
      <c r="G21" s="479"/>
      <c r="H21" s="479"/>
      <c r="I21" s="479"/>
      <c r="J21" s="479"/>
      <c r="K21" s="479"/>
      <c r="L21" s="479"/>
      <c r="M21" s="479"/>
      <c r="N21" s="479"/>
      <c r="O21" s="479"/>
      <c r="P21" s="480"/>
      <c r="Q21" s="90"/>
    </row>
    <row r="22" spans="2:17" ht="24.75" customHeight="1">
      <c r="B22" s="87"/>
      <c r="C22" s="464"/>
      <c r="D22" s="478"/>
      <c r="E22" s="479"/>
      <c r="F22" s="479"/>
      <c r="G22" s="479"/>
      <c r="H22" s="479"/>
      <c r="I22" s="479"/>
      <c r="J22" s="479"/>
      <c r="K22" s="479"/>
      <c r="L22" s="479"/>
      <c r="M22" s="479"/>
      <c r="N22" s="479"/>
      <c r="O22" s="479"/>
      <c r="P22" s="480"/>
      <c r="Q22" s="90"/>
    </row>
    <row r="23" spans="2:17" ht="24.75" customHeight="1">
      <c r="B23" s="87"/>
      <c r="C23" s="464"/>
      <c r="D23" s="478"/>
      <c r="E23" s="479"/>
      <c r="F23" s="479"/>
      <c r="G23" s="479"/>
      <c r="H23" s="479"/>
      <c r="I23" s="479"/>
      <c r="J23" s="479"/>
      <c r="K23" s="479"/>
      <c r="L23" s="479"/>
      <c r="M23" s="479"/>
      <c r="N23" s="479"/>
      <c r="O23" s="479"/>
      <c r="P23" s="480"/>
      <c r="Q23" s="90"/>
    </row>
    <row r="24" spans="2:17" ht="24.75" customHeight="1">
      <c r="B24" s="87"/>
      <c r="C24" s="464"/>
      <c r="D24" s="481"/>
      <c r="E24" s="482"/>
      <c r="F24" s="482"/>
      <c r="G24" s="482"/>
      <c r="H24" s="482"/>
      <c r="I24" s="482"/>
      <c r="J24" s="482"/>
      <c r="K24" s="482"/>
      <c r="L24" s="482"/>
      <c r="M24" s="482"/>
      <c r="N24" s="482"/>
      <c r="O24" s="482"/>
      <c r="P24" s="483"/>
      <c r="Q24" s="90"/>
    </row>
    <row r="25" spans="2:17" ht="21" customHeight="1">
      <c r="B25" s="87"/>
      <c r="C25" s="464" t="s">
        <v>124</v>
      </c>
      <c r="D25" s="465"/>
      <c r="E25" s="466"/>
      <c r="F25" s="466"/>
      <c r="G25" s="466"/>
      <c r="H25" s="466"/>
      <c r="I25" s="466"/>
      <c r="J25" s="466"/>
      <c r="K25" s="466"/>
      <c r="L25" s="466"/>
      <c r="M25" s="466"/>
      <c r="N25" s="466"/>
      <c r="O25" s="466"/>
      <c r="P25" s="467"/>
      <c r="Q25" s="90"/>
    </row>
    <row r="26" spans="2:17" ht="21" customHeight="1">
      <c r="B26" s="87"/>
      <c r="C26" s="464"/>
      <c r="D26" s="468"/>
      <c r="E26" s="469"/>
      <c r="F26" s="469"/>
      <c r="G26" s="469"/>
      <c r="H26" s="469"/>
      <c r="I26" s="469"/>
      <c r="J26" s="469"/>
      <c r="K26" s="469"/>
      <c r="L26" s="469"/>
      <c r="M26" s="469"/>
      <c r="N26" s="469"/>
      <c r="O26" s="469"/>
      <c r="P26" s="470"/>
      <c r="Q26" s="90"/>
    </row>
    <row r="27" spans="2:17" ht="21" customHeight="1">
      <c r="B27" s="87"/>
      <c r="C27" s="464"/>
      <c r="D27" s="468"/>
      <c r="E27" s="469"/>
      <c r="F27" s="469"/>
      <c r="G27" s="469"/>
      <c r="H27" s="469"/>
      <c r="I27" s="469"/>
      <c r="J27" s="469"/>
      <c r="K27" s="469"/>
      <c r="L27" s="469"/>
      <c r="M27" s="469"/>
      <c r="N27" s="469"/>
      <c r="O27" s="469"/>
      <c r="P27" s="470"/>
      <c r="Q27" s="90"/>
    </row>
    <row r="28" spans="2:17" ht="21" customHeight="1">
      <c r="B28" s="87"/>
      <c r="C28" s="464"/>
      <c r="D28" s="468"/>
      <c r="E28" s="469"/>
      <c r="F28" s="469"/>
      <c r="G28" s="469"/>
      <c r="H28" s="469"/>
      <c r="I28" s="469"/>
      <c r="J28" s="469"/>
      <c r="K28" s="469"/>
      <c r="L28" s="469"/>
      <c r="M28" s="469"/>
      <c r="N28" s="469"/>
      <c r="O28" s="469"/>
      <c r="P28" s="470"/>
      <c r="Q28" s="90"/>
    </row>
    <row r="29" spans="2:17" ht="21" customHeight="1">
      <c r="B29" s="87"/>
      <c r="C29" s="464"/>
      <c r="D29" s="468"/>
      <c r="E29" s="469"/>
      <c r="F29" s="469"/>
      <c r="G29" s="469"/>
      <c r="H29" s="469"/>
      <c r="I29" s="469"/>
      <c r="J29" s="469"/>
      <c r="K29" s="469"/>
      <c r="L29" s="469"/>
      <c r="M29" s="469"/>
      <c r="N29" s="469"/>
      <c r="O29" s="469"/>
      <c r="P29" s="470"/>
      <c r="Q29" s="90"/>
    </row>
    <row r="30" spans="2:17" ht="21" customHeight="1">
      <c r="B30" s="87"/>
      <c r="C30" s="464"/>
      <c r="D30" s="468"/>
      <c r="E30" s="469"/>
      <c r="F30" s="469"/>
      <c r="G30" s="469"/>
      <c r="H30" s="469"/>
      <c r="I30" s="469"/>
      <c r="J30" s="469"/>
      <c r="K30" s="469"/>
      <c r="L30" s="469"/>
      <c r="M30" s="469"/>
      <c r="N30" s="469"/>
      <c r="O30" s="469"/>
      <c r="P30" s="470"/>
      <c r="Q30" s="90"/>
    </row>
    <row r="31" spans="2:17" ht="21" customHeight="1">
      <c r="B31" s="87"/>
      <c r="C31" s="464"/>
      <c r="D31" s="468"/>
      <c r="E31" s="469"/>
      <c r="F31" s="469"/>
      <c r="G31" s="469"/>
      <c r="H31" s="469"/>
      <c r="I31" s="469"/>
      <c r="J31" s="469"/>
      <c r="K31" s="469"/>
      <c r="L31" s="469"/>
      <c r="M31" s="469"/>
      <c r="N31" s="469"/>
      <c r="O31" s="469"/>
      <c r="P31" s="470"/>
      <c r="Q31" s="90"/>
    </row>
    <row r="32" spans="2:17" ht="21" customHeight="1">
      <c r="B32" s="87"/>
      <c r="C32" s="464"/>
      <c r="D32" s="468"/>
      <c r="E32" s="469"/>
      <c r="F32" s="469"/>
      <c r="G32" s="469"/>
      <c r="H32" s="469"/>
      <c r="I32" s="469"/>
      <c r="J32" s="469"/>
      <c r="K32" s="469"/>
      <c r="L32" s="469"/>
      <c r="M32" s="469"/>
      <c r="N32" s="469"/>
      <c r="O32" s="469"/>
      <c r="P32" s="470"/>
      <c r="Q32" s="90"/>
    </row>
    <row r="33" spans="2:17" ht="21" customHeight="1">
      <c r="B33" s="87"/>
      <c r="C33" s="464"/>
      <c r="D33" s="468"/>
      <c r="E33" s="469"/>
      <c r="F33" s="469"/>
      <c r="G33" s="469"/>
      <c r="H33" s="469"/>
      <c r="I33" s="469"/>
      <c r="J33" s="469"/>
      <c r="K33" s="469"/>
      <c r="L33" s="469"/>
      <c r="M33" s="469"/>
      <c r="N33" s="469"/>
      <c r="O33" s="469"/>
      <c r="P33" s="470"/>
      <c r="Q33" s="90"/>
    </row>
    <row r="34" spans="2:17" ht="21" customHeight="1">
      <c r="B34" s="87"/>
      <c r="C34" s="464"/>
      <c r="D34" s="468"/>
      <c r="E34" s="469"/>
      <c r="F34" s="469"/>
      <c r="G34" s="469"/>
      <c r="H34" s="469"/>
      <c r="I34" s="469"/>
      <c r="J34" s="469"/>
      <c r="K34" s="469"/>
      <c r="L34" s="469"/>
      <c r="M34" s="469"/>
      <c r="N34" s="469"/>
      <c r="O34" s="469"/>
      <c r="P34" s="470"/>
      <c r="Q34" s="90"/>
    </row>
    <row r="35" spans="2:17" ht="21" customHeight="1">
      <c r="B35" s="87"/>
      <c r="C35" s="464"/>
      <c r="D35" s="471"/>
      <c r="E35" s="472"/>
      <c r="F35" s="472"/>
      <c r="G35" s="472"/>
      <c r="H35" s="472"/>
      <c r="I35" s="472"/>
      <c r="J35" s="472"/>
      <c r="K35" s="472"/>
      <c r="L35" s="472"/>
      <c r="M35" s="472"/>
      <c r="N35" s="472"/>
      <c r="O35" s="472"/>
      <c r="P35" s="473"/>
      <c r="Q35" s="90"/>
    </row>
    <row r="36" spans="2:17" ht="13.5" customHeight="1">
      <c r="B36" s="87"/>
      <c r="C36" s="92" t="s">
        <v>117</v>
      </c>
      <c r="D36" s="91"/>
      <c r="E36" s="91"/>
      <c r="F36" s="92"/>
      <c r="G36" s="92"/>
      <c r="H36" s="92"/>
      <c r="I36" s="92"/>
      <c r="J36" s="92"/>
      <c r="K36" s="92"/>
      <c r="L36" s="92" t="s">
        <v>34</v>
      </c>
      <c r="M36" s="92"/>
      <c r="N36" s="92"/>
      <c r="O36" s="92"/>
      <c r="Q36" s="90"/>
    </row>
    <row r="37" spans="2:17" ht="22.5" customHeight="1">
      <c r="B37" s="87"/>
      <c r="C37" s="118" t="s">
        <v>125</v>
      </c>
      <c r="D37" s="119">
        <f>LEN(D9)</f>
        <v>0</v>
      </c>
      <c r="E37" s="120" t="s">
        <v>119</v>
      </c>
      <c r="G37" s="92"/>
      <c r="H37" s="92"/>
      <c r="I37" s="92"/>
      <c r="J37" s="92"/>
      <c r="K37" s="92"/>
      <c r="L37" s="92"/>
      <c r="M37" s="92"/>
      <c r="N37" s="92"/>
      <c r="O37" s="92"/>
      <c r="Q37" s="90"/>
    </row>
    <row r="38" spans="2:17" ht="3" customHeight="1">
      <c r="B38" s="87"/>
      <c r="D38" s="121"/>
      <c r="E38" s="121"/>
      <c r="F38" s="103"/>
      <c r="G38" s="103"/>
      <c r="H38" s="103"/>
      <c r="I38" s="103"/>
      <c r="J38" s="103"/>
      <c r="K38" s="103"/>
      <c r="L38" s="103"/>
      <c r="M38" s="103"/>
      <c r="N38" s="103"/>
      <c r="O38" s="103"/>
      <c r="P38" s="103"/>
      <c r="Q38" s="96"/>
    </row>
    <row r="39" spans="2:17" ht="1.5" customHeight="1">
      <c r="B39" s="97"/>
      <c r="C39" s="98"/>
      <c r="D39" s="98"/>
      <c r="E39" s="98"/>
      <c r="F39" s="98"/>
      <c r="G39" s="98"/>
      <c r="H39" s="99"/>
      <c r="I39" s="98"/>
      <c r="J39" s="98"/>
      <c r="K39" s="98"/>
      <c r="L39" s="99"/>
      <c r="M39" s="98"/>
      <c r="N39" s="98"/>
      <c r="O39" s="98"/>
      <c r="P39" s="98"/>
      <c r="Q39" s="100"/>
    </row>
  </sheetData>
  <sheetProtection/>
  <mergeCells count="8">
    <mergeCell ref="C25:C35"/>
    <mergeCell ref="D25:P35"/>
    <mergeCell ref="P1:Q2"/>
    <mergeCell ref="C2:E3"/>
    <mergeCell ref="B5:Q5"/>
    <mergeCell ref="C8:P8"/>
    <mergeCell ref="C9:C24"/>
    <mergeCell ref="D9:P24"/>
  </mergeCells>
  <printOptions/>
  <pageMargins left="0.6299212598425197" right="0.4330708661417323" top="0.6299212598425197" bottom="0.4724409448818898" header="0.2362204724409449" footer="0.1968503937007874"/>
  <pageSetup fitToHeight="1" fitToWidth="1" horizontalDpi="600" verticalDpi="600" orientation="portrait" paperSize="9"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Q39"/>
  <sheetViews>
    <sheetView zoomScalePageLayoutView="0" workbookViewId="0" topLeftCell="A1">
      <selection activeCell="D9" sqref="D9:P24"/>
    </sheetView>
  </sheetViews>
  <sheetFormatPr defaultColWidth="9.00390625" defaultRowHeight="13.5" customHeight="1"/>
  <cols>
    <col min="1" max="1" width="0.875" style="78" customWidth="1"/>
    <col min="2" max="2" width="2.50390625" style="78" customWidth="1"/>
    <col min="3" max="3" width="7.125" style="78" customWidth="1"/>
    <col min="4" max="7" width="6.125" style="78" customWidth="1"/>
    <col min="8" max="8" width="6.125" style="81" customWidth="1"/>
    <col min="9" max="11" width="6.125" style="78" customWidth="1"/>
    <col min="12" max="12" width="6.125" style="81" customWidth="1"/>
    <col min="13" max="16" width="6.125" style="78" customWidth="1"/>
    <col min="17" max="17" width="3.875" style="78" customWidth="1"/>
    <col min="18" max="16384" width="9.00390625" style="82" customWidth="1"/>
  </cols>
  <sheetData>
    <row r="1" spans="3:17" ht="17.25" customHeight="1">
      <c r="C1" s="101"/>
      <c r="D1" s="101"/>
      <c r="E1" s="101"/>
      <c r="H1" s="80"/>
      <c r="I1" s="80"/>
      <c r="J1" s="81"/>
      <c r="K1" s="81"/>
      <c r="P1" s="407" t="s">
        <v>126</v>
      </c>
      <c r="Q1" s="407"/>
    </row>
    <row r="2" spans="3:17" ht="17.25" customHeight="1">
      <c r="C2" s="415"/>
      <c r="D2" s="415"/>
      <c r="E2" s="415"/>
      <c r="G2" s="80"/>
      <c r="I2" s="80"/>
      <c r="J2" s="81"/>
      <c r="K2" s="80"/>
      <c r="M2" s="81"/>
      <c r="N2" s="81"/>
      <c r="P2" s="407"/>
      <c r="Q2" s="407"/>
    </row>
    <row r="3" spans="3:17" ht="3" customHeight="1">
      <c r="C3" s="415"/>
      <c r="D3" s="415"/>
      <c r="E3" s="415"/>
      <c r="G3" s="80"/>
      <c r="I3" s="80"/>
      <c r="J3" s="81"/>
      <c r="K3" s="80"/>
      <c r="M3" s="81"/>
      <c r="N3" s="81"/>
      <c r="P3" s="81"/>
      <c r="Q3" s="81"/>
    </row>
    <row r="4" ht="9" customHeight="1"/>
    <row r="5" spans="2:17" ht="21" customHeight="1">
      <c r="B5" s="416" t="s">
        <v>68</v>
      </c>
      <c r="C5" s="417"/>
      <c r="D5" s="417"/>
      <c r="E5" s="417"/>
      <c r="F5" s="417"/>
      <c r="G5" s="417"/>
      <c r="H5" s="417"/>
      <c r="I5" s="417"/>
      <c r="J5" s="417"/>
      <c r="K5" s="417"/>
      <c r="L5" s="417"/>
      <c r="M5" s="417"/>
      <c r="N5" s="417"/>
      <c r="O5" s="417"/>
      <c r="P5" s="417"/>
      <c r="Q5" s="418"/>
    </row>
    <row r="6" spans="2:17" ht="21" customHeight="1">
      <c r="B6" s="83"/>
      <c r="C6" s="79" t="s">
        <v>78</v>
      </c>
      <c r="D6" s="84"/>
      <c r="E6" s="84"/>
      <c r="F6" s="84"/>
      <c r="G6" s="84"/>
      <c r="H6" s="84"/>
      <c r="I6" s="84"/>
      <c r="J6" s="84"/>
      <c r="K6" s="84"/>
      <c r="L6" s="84"/>
      <c r="M6" s="84"/>
      <c r="N6" s="84"/>
      <c r="O6" s="84"/>
      <c r="P6" s="84"/>
      <c r="Q6" s="86"/>
    </row>
    <row r="7" spans="2:17" ht="2.25" customHeight="1">
      <c r="B7" s="87"/>
      <c r="C7" s="113"/>
      <c r="D7" s="102"/>
      <c r="E7" s="102"/>
      <c r="F7" s="103"/>
      <c r="G7" s="103"/>
      <c r="H7" s="103"/>
      <c r="I7" s="103"/>
      <c r="J7" s="103"/>
      <c r="K7" s="103"/>
      <c r="L7" s="103"/>
      <c r="M7" s="103"/>
      <c r="N7" s="103"/>
      <c r="O7" s="103"/>
      <c r="P7" s="103"/>
      <c r="Q7" s="90"/>
    </row>
    <row r="8" spans="2:17" ht="27" customHeight="1">
      <c r="B8" s="87"/>
      <c r="C8" s="484" t="s">
        <v>127</v>
      </c>
      <c r="D8" s="484"/>
      <c r="E8" s="484"/>
      <c r="F8" s="484"/>
      <c r="G8" s="484"/>
      <c r="H8" s="484"/>
      <c r="I8" s="484"/>
      <c r="J8" s="484"/>
      <c r="K8" s="484"/>
      <c r="L8" s="484"/>
      <c r="M8" s="484"/>
      <c r="N8" s="484"/>
      <c r="O8" s="484"/>
      <c r="P8" s="484"/>
      <c r="Q8" s="90"/>
    </row>
    <row r="9" spans="2:17" ht="20.25" customHeight="1">
      <c r="B9" s="87"/>
      <c r="C9" s="464" t="s">
        <v>123</v>
      </c>
      <c r="D9" s="452"/>
      <c r="E9" s="453"/>
      <c r="F9" s="453"/>
      <c r="G9" s="453"/>
      <c r="H9" s="453"/>
      <c r="I9" s="453"/>
      <c r="J9" s="453"/>
      <c r="K9" s="453"/>
      <c r="L9" s="453"/>
      <c r="M9" s="453"/>
      <c r="N9" s="453"/>
      <c r="O9" s="453"/>
      <c r="P9" s="454"/>
      <c r="Q9" s="90"/>
    </row>
    <row r="10" spans="2:17" ht="20.25" customHeight="1">
      <c r="B10" s="87"/>
      <c r="C10" s="464"/>
      <c r="D10" s="455"/>
      <c r="E10" s="456"/>
      <c r="F10" s="456"/>
      <c r="G10" s="456"/>
      <c r="H10" s="456"/>
      <c r="I10" s="456"/>
      <c r="J10" s="456"/>
      <c r="K10" s="456"/>
      <c r="L10" s="456"/>
      <c r="M10" s="456"/>
      <c r="N10" s="456"/>
      <c r="O10" s="456"/>
      <c r="P10" s="457"/>
      <c r="Q10" s="90"/>
    </row>
    <row r="11" spans="2:17" ht="24.75" customHeight="1">
      <c r="B11" s="87"/>
      <c r="C11" s="464"/>
      <c r="D11" s="455"/>
      <c r="E11" s="456"/>
      <c r="F11" s="456"/>
      <c r="G11" s="456"/>
      <c r="H11" s="456"/>
      <c r="I11" s="456"/>
      <c r="J11" s="456"/>
      <c r="K11" s="456"/>
      <c r="L11" s="456"/>
      <c r="M11" s="456"/>
      <c r="N11" s="456"/>
      <c r="O11" s="456"/>
      <c r="P11" s="457"/>
      <c r="Q11" s="90"/>
    </row>
    <row r="12" spans="2:17" ht="24.75" customHeight="1">
      <c r="B12" s="87"/>
      <c r="C12" s="464"/>
      <c r="D12" s="455"/>
      <c r="E12" s="456"/>
      <c r="F12" s="456"/>
      <c r="G12" s="456"/>
      <c r="H12" s="456"/>
      <c r="I12" s="456"/>
      <c r="J12" s="456"/>
      <c r="K12" s="456"/>
      <c r="L12" s="456"/>
      <c r="M12" s="456"/>
      <c r="N12" s="456"/>
      <c r="O12" s="456"/>
      <c r="P12" s="457"/>
      <c r="Q12" s="90"/>
    </row>
    <row r="13" spans="2:17" ht="24.75" customHeight="1">
      <c r="B13" s="87"/>
      <c r="C13" s="464"/>
      <c r="D13" s="455"/>
      <c r="E13" s="456"/>
      <c r="F13" s="456"/>
      <c r="G13" s="456"/>
      <c r="H13" s="456"/>
      <c r="I13" s="456"/>
      <c r="J13" s="456"/>
      <c r="K13" s="456"/>
      <c r="L13" s="456"/>
      <c r="M13" s="456"/>
      <c r="N13" s="456"/>
      <c r="O13" s="456"/>
      <c r="P13" s="457"/>
      <c r="Q13" s="90"/>
    </row>
    <row r="14" spans="2:17" ht="24.75" customHeight="1">
      <c r="B14" s="87"/>
      <c r="C14" s="464"/>
      <c r="D14" s="455"/>
      <c r="E14" s="456"/>
      <c r="F14" s="456"/>
      <c r="G14" s="456"/>
      <c r="H14" s="456"/>
      <c r="I14" s="456"/>
      <c r="J14" s="456"/>
      <c r="K14" s="456"/>
      <c r="L14" s="456"/>
      <c r="M14" s="456"/>
      <c r="N14" s="456"/>
      <c r="O14" s="456"/>
      <c r="P14" s="457"/>
      <c r="Q14" s="90"/>
    </row>
    <row r="15" spans="2:17" ht="24.75" customHeight="1">
      <c r="B15" s="87"/>
      <c r="C15" s="464"/>
      <c r="D15" s="455"/>
      <c r="E15" s="456"/>
      <c r="F15" s="456"/>
      <c r="G15" s="456"/>
      <c r="H15" s="456"/>
      <c r="I15" s="456"/>
      <c r="J15" s="456"/>
      <c r="K15" s="456"/>
      <c r="L15" s="456"/>
      <c r="M15" s="456"/>
      <c r="N15" s="456"/>
      <c r="O15" s="456"/>
      <c r="P15" s="457"/>
      <c r="Q15" s="90"/>
    </row>
    <row r="16" spans="2:17" ht="24.75" customHeight="1">
      <c r="B16" s="87"/>
      <c r="C16" s="464"/>
      <c r="D16" s="455"/>
      <c r="E16" s="456"/>
      <c r="F16" s="456"/>
      <c r="G16" s="456"/>
      <c r="H16" s="456"/>
      <c r="I16" s="456"/>
      <c r="J16" s="456"/>
      <c r="K16" s="456"/>
      <c r="L16" s="456"/>
      <c r="M16" s="456"/>
      <c r="N16" s="456"/>
      <c r="O16" s="456"/>
      <c r="P16" s="457"/>
      <c r="Q16" s="90"/>
    </row>
    <row r="17" spans="2:17" ht="24.75" customHeight="1">
      <c r="B17" s="87"/>
      <c r="C17" s="464"/>
      <c r="D17" s="455"/>
      <c r="E17" s="456"/>
      <c r="F17" s="456"/>
      <c r="G17" s="456"/>
      <c r="H17" s="456"/>
      <c r="I17" s="456"/>
      <c r="J17" s="456"/>
      <c r="K17" s="456"/>
      <c r="L17" s="456"/>
      <c r="M17" s="456"/>
      <c r="N17" s="456"/>
      <c r="O17" s="456"/>
      <c r="P17" s="457"/>
      <c r="Q17" s="90"/>
    </row>
    <row r="18" spans="2:17" ht="24.75" customHeight="1">
      <c r="B18" s="87"/>
      <c r="C18" s="464"/>
      <c r="D18" s="455"/>
      <c r="E18" s="456"/>
      <c r="F18" s="456"/>
      <c r="G18" s="456"/>
      <c r="H18" s="456"/>
      <c r="I18" s="456"/>
      <c r="J18" s="456"/>
      <c r="K18" s="456"/>
      <c r="L18" s="456"/>
      <c r="M18" s="456"/>
      <c r="N18" s="456"/>
      <c r="O18" s="456"/>
      <c r="P18" s="457"/>
      <c r="Q18" s="90"/>
    </row>
    <row r="19" spans="2:17" ht="24.75" customHeight="1">
      <c r="B19" s="87"/>
      <c r="C19" s="464"/>
      <c r="D19" s="455"/>
      <c r="E19" s="456"/>
      <c r="F19" s="456"/>
      <c r="G19" s="456"/>
      <c r="H19" s="456"/>
      <c r="I19" s="456"/>
      <c r="J19" s="456"/>
      <c r="K19" s="456"/>
      <c r="L19" s="456"/>
      <c r="M19" s="456"/>
      <c r="N19" s="456"/>
      <c r="O19" s="456"/>
      <c r="P19" s="457"/>
      <c r="Q19" s="90"/>
    </row>
    <row r="20" spans="2:17" ht="24.75" customHeight="1">
      <c r="B20" s="87"/>
      <c r="C20" s="464"/>
      <c r="D20" s="455"/>
      <c r="E20" s="456"/>
      <c r="F20" s="456"/>
      <c r="G20" s="456"/>
      <c r="H20" s="456"/>
      <c r="I20" s="456"/>
      <c r="J20" s="456"/>
      <c r="K20" s="456"/>
      <c r="L20" s="456"/>
      <c r="M20" s="456"/>
      <c r="N20" s="456"/>
      <c r="O20" s="456"/>
      <c r="P20" s="457"/>
      <c r="Q20" s="90"/>
    </row>
    <row r="21" spans="2:17" ht="24.75" customHeight="1">
      <c r="B21" s="87"/>
      <c r="C21" s="464"/>
      <c r="D21" s="455"/>
      <c r="E21" s="456"/>
      <c r="F21" s="456"/>
      <c r="G21" s="456"/>
      <c r="H21" s="456"/>
      <c r="I21" s="456"/>
      <c r="J21" s="456"/>
      <c r="K21" s="456"/>
      <c r="L21" s="456"/>
      <c r="M21" s="456"/>
      <c r="N21" s="456"/>
      <c r="O21" s="456"/>
      <c r="P21" s="457"/>
      <c r="Q21" s="90"/>
    </row>
    <row r="22" spans="2:17" ht="24.75" customHeight="1">
      <c r="B22" s="87"/>
      <c r="C22" s="464"/>
      <c r="D22" s="455"/>
      <c r="E22" s="456"/>
      <c r="F22" s="456"/>
      <c r="G22" s="456"/>
      <c r="H22" s="456"/>
      <c r="I22" s="456"/>
      <c r="J22" s="456"/>
      <c r="K22" s="456"/>
      <c r="L22" s="456"/>
      <c r="M22" s="456"/>
      <c r="N22" s="456"/>
      <c r="O22" s="456"/>
      <c r="P22" s="457"/>
      <c r="Q22" s="90"/>
    </row>
    <row r="23" spans="2:17" ht="24.75" customHeight="1">
      <c r="B23" s="87"/>
      <c r="C23" s="464"/>
      <c r="D23" s="455"/>
      <c r="E23" s="456"/>
      <c r="F23" s="456"/>
      <c r="G23" s="456"/>
      <c r="H23" s="456"/>
      <c r="I23" s="456"/>
      <c r="J23" s="456"/>
      <c r="K23" s="456"/>
      <c r="L23" s="456"/>
      <c r="M23" s="456"/>
      <c r="N23" s="456"/>
      <c r="O23" s="456"/>
      <c r="P23" s="457"/>
      <c r="Q23" s="90"/>
    </row>
    <row r="24" spans="2:17" ht="24.75" customHeight="1">
      <c r="B24" s="87"/>
      <c r="C24" s="464"/>
      <c r="D24" s="458"/>
      <c r="E24" s="459"/>
      <c r="F24" s="459"/>
      <c r="G24" s="459"/>
      <c r="H24" s="459"/>
      <c r="I24" s="459"/>
      <c r="J24" s="459"/>
      <c r="K24" s="459"/>
      <c r="L24" s="459"/>
      <c r="M24" s="459"/>
      <c r="N24" s="459"/>
      <c r="O24" s="459"/>
      <c r="P24" s="460"/>
      <c r="Q24" s="90"/>
    </row>
    <row r="25" spans="2:17" ht="22.5" customHeight="1">
      <c r="B25" s="87"/>
      <c r="C25" s="464" t="s">
        <v>128</v>
      </c>
      <c r="D25" s="465"/>
      <c r="E25" s="466"/>
      <c r="F25" s="466"/>
      <c r="G25" s="466"/>
      <c r="H25" s="466"/>
      <c r="I25" s="466"/>
      <c r="J25" s="466"/>
      <c r="K25" s="466"/>
      <c r="L25" s="466"/>
      <c r="M25" s="466"/>
      <c r="N25" s="466"/>
      <c r="O25" s="466"/>
      <c r="P25" s="467"/>
      <c r="Q25" s="90"/>
    </row>
    <row r="26" spans="2:17" ht="22.5" customHeight="1">
      <c r="B26" s="87"/>
      <c r="C26" s="464"/>
      <c r="D26" s="468"/>
      <c r="E26" s="469"/>
      <c r="F26" s="469"/>
      <c r="G26" s="469"/>
      <c r="H26" s="469"/>
      <c r="I26" s="469"/>
      <c r="J26" s="469"/>
      <c r="K26" s="469"/>
      <c r="L26" s="469"/>
      <c r="M26" s="469"/>
      <c r="N26" s="469"/>
      <c r="O26" s="469"/>
      <c r="P26" s="470"/>
      <c r="Q26" s="90"/>
    </row>
    <row r="27" spans="2:17" ht="22.5" customHeight="1">
      <c r="B27" s="87"/>
      <c r="C27" s="464"/>
      <c r="D27" s="468"/>
      <c r="E27" s="469"/>
      <c r="F27" s="469"/>
      <c r="G27" s="469"/>
      <c r="H27" s="469"/>
      <c r="I27" s="469"/>
      <c r="J27" s="469"/>
      <c r="K27" s="469"/>
      <c r="L27" s="469"/>
      <c r="M27" s="469"/>
      <c r="N27" s="469"/>
      <c r="O27" s="469"/>
      <c r="P27" s="470"/>
      <c r="Q27" s="90"/>
    </row>
    <row r="28" spans="2:17" ht="22.5" customHeight="1">
      <c r="B28" s="87"/>
      <c r="C28" s="464"/>
      <c r="D28" s="468"/>
      <c r="E28" s="469"/>
      <c r="F28" s="469"/>
      <c r="G28" s="469"/>
      <c r="H28" s="469"/>
      <c r="I28" s="469"/>
      <c r="J28" s="469"/>
      <c r="K28" s="469"/>
      <c r="L28" s="469"/>
      <c r="M28" s="469"/>
      <c r="N28" s="469"/>
      <c r="O28" s="469"/>
      <c r="P28" s="470"/>
      <c r="Q28" s="90"/>
    </row>
    <row r="29" spans="2:17" ht="22.5" customHeight="1">
      <c r="B29" s="87"/>
      <c r="C29" s="464"/>
      <c r="D29" s="468"/>
      <c r="E29" s="469"/>
      <c r="F29" s="469"/>
      <c r="G29" s="469"/>
      <c r="H29" s="469"/>
      <c r="I29" s="469"/>
      <c r="J29" s="469"/>
      <c r="K29" s="469"/>
      <c r="L29" s="469"/>
      <c r="M29" s="469"/>
      <c r="N29" s="469"/>
      <c r="O29" s="469"/>
      <c r="P29" s="470"/>
      <c r="Q29" s="90"/>
    </row>
    <row r="30" spans="2:17" ht="22.5" customHeight="1">
      <c r="B30" s="87"/>
      <c r="C30" s="464"/>
      <c r="D30" s="468"/>
      <c r="E30" s="469"/>
      <c r="F30" s="469"/>
      <c r="G30" s="469"/>
      <c r="H30" s="469"/>
      <c r="I30" s="469"/>
      <c r="J30" s="469"/>
      <c r="K30" s="469"/>
      <c r="L30" s="469"/>
      <c r="M30" s="469"/>
      <c r="N30" s="469"/>
      <c r="O30" s="469"/>
      <c r="P30" s="470"/>
      <c r="Q30" s="90"/>
    </row>
    <row r="31" spans="2:17" ht="22.5" customHeight="1">
      <c r="B31" s="87"/>
      <c r="C31" s="464"/>
      <c r="D31" s="468"/>
      <c r="E31" s="469"/>
      <c r="F31" s="469"/>
      <c r="G31" s="469"/>
      <c r="H31" s="469"/>
      <c r="I31" s="469"/>
      <c r="J31" s="469"/>
      <c r="K31" s="469"/>
      <c r="L31" s="469"/>
      <c r="M31" s="469"/>
      <c r="N31" s="469"/>
      <c r="O31" s="469"/>
      <c r="P31" s="470"/>
      <c r="Q31" s="90"/>
    </row>
    <row r="32" spans="2:17" ht="22.5" customHeight="1">
      <c r="B32" s="87"/>
      <c r="C32" s="464"/>
      <c r="D32" s="468"/>
      <c r="E32" s="469"/>
      <c r="F32" s="469"/>
      <c r="G32" s="469"/>
      <c r="H32" s="469"/>
      <c r="I32" s="469"/>
      <c r="J32" s="469"/>
      <c r="K32" s="469"/>
      <c r="L32" s="469"/>
      <c r="M32" s="469"/>
      <c r="N32" s="469"/>
      <c r="O32" s="469"/>
      <c r="P32" s="470"/>
      <c r="Q32" s="90"/>
    </row>
    <row r="33" spans="2:17" ht="22.5" customHeight="1">
      <c r="B33" s="87"/>
      <c r="C33" s="464"/>
      <c r="D33" s="468"/>
      <c r="E33" s="469"/>
      <c r="F33" s="469"/>
      <c r="G33" s="469"/>
      <c r="H33" s="469"/>
      <c r="I33" s="469"/>
      <c r="J33" s="469"/>
      <c r="K33" s="469"/>
      <c r="L33" s="469"/>
      <c r="M33" s="469"/>
      <c r="N33" s="469"/>
      <c r="O33" s="469"/>
      <c r="P33" s="470"/>
      <c r="Q33" s="90"/>
    </row>
    <row r="34" spans="2:17" ht="22.5" customHeight="1">
      <c r="B34" s="87"/>
      <c r="C34" s="464"/>
      <c r="D34" s="468"/>
      <c r="E34" s="469"/>
      <c r="F34" s="469"/>
      <c r="G34" s="469"/>
      <c r="H34" s="469"/>
      <c r="I34" s="469"/>
      <c r="J34" s="469"/>
      <c r="K34" s="469"/>
      <c r="L34" s="469"/>
      <c r="M34" s="469"/>
      <c r="N34" s="469"/>
      <c r="O34" s="469"/>
      <c r="P34" s="470"/>
      <c r="Q34" s="90"/>
    </row>
    <row r="35" spans="2:17" ht="22.5" customHeight="1">
      <c r="B35" s="87"/>
      <c r="C35" s="464"/>
      <c r="D35" s="471"/>
      <c r="E35" s="472"/>
      <c r="F35" s="472"/>
      <c r="G35" s="472"/>
      <c r="H35" s="472"/>
      <c r="I35" s="472"/>
      <c r="J35" s="472"/>
      <c r="K35" s="472"/>
      <c r="L35" s="472"/>
      <c r="M35" s="472"/>
      <c r="N35" s="472"/>
      <c r="O35" s="472"/>
      <c r="P35" s="473"/>
      <c r="Q35" s="90"/>
    </row>
    <row r="36" spans="2:17" ht="17.25" customHeight="1">
      <c r="B36" s="87"/>
      <c r="C36" s="92" t="s">
        <v>117</v>
      </c>
      <c r="D36" s="91"/>
      <c r="E36" s="91"/>
      <c r="F36" s="117"/>
      <c r="G36" s="117"/>
      <c r="H36" s="117"/>
      <c r="I36" s="117"/>
      <c r="J36" s="117"/>
      <c r="K36" s="117"/>
      <c r="L36" s="92" t="s">
        <v>34</v>
      </c>
      <c r="M36" s="117"/>
      <c r="N36" s="117"/>
      <c r="O36" s="117"/>
      <c r="Q36" s="90"/>
    </row>
    <row r="37" spans="2:17" ht="22.5" customHeight="1">
      <c r="B37" s="87"/>
      <c r="C37" s="118" t="s">
        <v>125</v>
      </c>
      <c r="D37" s="119">
        <f>LEN(D9)</f>
        <v>0</v>
      </c>
      <c r="E37" s="120" t="s">
        <v>119</v>
      </c>
      <c r="G37" s="117"/>
      <c r="H37" s="117"/>
      <c r="I37" s="117"/>
      <c r="J37" s="117"/>
      <c r="K37" s="117"/>
      <c r="L37" s="117"/>
      <c r="M37" s="117"/>
      <c r="N37" s="117"/>
      <c r="O37" s="117"/>
      <c r="Q37" s="90"/>
    </row>
    <row r="38" spans="2:17" ht="3" customHeight="1">
      <c r="B38" s="87"/>
      <c r="D38" s="121"/>
      <c r="E38" s="121"/>
      <c r="F38" s="103"/>
      <c r="G38" s="103"/>
      <c r="H38" s="103"/>
      <c r="I38" s="103"/>
      <c r="J38" s="103"/>
      <c r="K38" s="103"/>
      <c r="L38" s="103"/>
      <c r="M38" s="103"/>
      <c r="N38" s="103"/>
      <c r="O38" s="103"/>
      <c r="P38" s="103"/>
      <c r="Q38" s="96"/>
    </row>
    <row r="39" spans="2:17" ht="4.5" customHeight="1">
      <c r="B39" s="97"/>
      <c r="C39" s="98"/>
      <c r="D39" s="98"/>
      <c r="E39" s="98"/>
      <c r="F39" s="98"/>
      <c r="G39" s="98"/>
      <c r="H39" s="99"/>
      <c r="I39" s="98"/>
      <c r="J39" s="98"/>
      <c r="K39" s="98"/>
      <c r="L39" s="99"/>
      <c r="M39" s="98"/>
      <c r="N39" s="98"/>
      <c r="O39" s="98"/>
      <c r="P39" s="98"/>
      <c r="Q39" s="100"/>
    </row>
  </sheetData>
  <sheetProtection/>
  <mergeCells count="8">
    <mergeCell ref="C25:C35"/>
    <mergeCell ref="D25:P35"/>
    <mergeCell ref="P1:Q2"/>
    <mergeCell ref="C2:E3"/>
    <mergeCell ref="B5:Q5"/>
    <mergeCell ref="C8:P8"/>
    <mergeCell ref="C9:C24"/>
    <mergeCell ref="D9:P24"/>
  </mergeCells>
  <printOptions/>
  <pageMargins left="0.6299212598425197" right="0.4330708661417323" top="0.6299212598425197" bottom="0.4724409448818898" header="0.2362204724409449" footer="0.1968503937007874"/>
  <pageSetup fitToHeight="1" fitToWidth="1" horizontalDpi="600" verticalDpi="600" orientation="portrait"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US161103</dc:creator>
  <cp:keywords/>
  <dc:description/>
  <cp:lastModifiedBy>英治 東馬</cp:lastModifiedBy>
  <cp:lastPrinted>2023-06-09T01:15:42Z</cp:lastPrinted>
  <dcterms:created xsi:type="dcterms:W3CDTF">2019-06-18T10:49:11Z</dcterms:created>
  <dcterms:modified xsi:type="dcterms:W3CDTF">2024-06-24T07:35:47Z</dcterms:modified>
  <cp:category/>
  <cp:version/>
  <cp:contentType/>
  <cp:contentStatus/>
</cp:coreProperties>
</file>